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35" tabRatio="882" firstSheet="1" activeTab="3"/>
  </bookViews>
  <sheets>
    <sheet name="Introduction" sheetId="5" r:id="rId1"/>
    <sheet name="Working Pattern " sheetId="1" r:id="rId2"/>
    <sheet name="Sales Analysis" sheetId="2" r:id="rId3"/>
    <sheet name="Channel wise trend " sheetId="12" r:id="rId4"/>
    <sheet name="Focus Product Plan vs Actual" sheetId="15" state="hidden" r:id="rId5"/>
    <sheet name="Closed system sales" sheetId="13" r:id="rId6"/>
    <sheet name="IV Speciality PCPM" sheetId="18" r:id="rId7"/>
    <sheet name="Rxbers &amp; Hosp" sheetId="19" r:id="rId8"/>
    <sheet name="Primary Plan for Month " sheetId="14" r:id="rId9"/>
    <sheet name="Qualitative Feedback " sheetId="6" r:id="rId10"/>
  </sheets>
  <definedNames>
    <definedName name="Abhishek_Ahirrao">#REF!</definedName>
    <definedName name="Ajay_Sharma">#REF!</definedName>
    <definedName name="Atul_Khade">#REF!</definedName>
    <definedName name="Bharath_Gondkar">#REF!</definedName>
    <definedName name="Bhavesh_Sharma">#REF!</definedName>
    <definedName name="Dar_Shrivastava">#REF!</definedName>
    <definedName name="Devendra_Vyas">#REF!</definedName>
    <definedName name="Dibyendu_Bhowmick">#REF!</definedName>
    <definedName name="Diganta_Kalita">#REF!</definedName>
    <definedName name="Dileep_Singh">#REF!</definedName>
    <definedName name="Harish_Shroti">#REF!</definedName>
    <definedName name="Kanagaraju">#REF!</definedName>
    <definedName name="M.Chary">#REF!</definedName>
    <definedName name="Manish_Goyal">#REF!</definedName>
    <definedName name="Manoj_Bhavsar">#REF!</definedName>
    <definedName name="Nagesh_Kumar">#REF!</definedName>
    <definedName name="Rakesh_Choudhary">#REF!</definedName>
    <definedName name="Sachin_Bareja">#REF!</definedName>
    <definedName name="Sanjay_Kumar">#REF!</definedName>
    <definedName name="Sudarshan_Sahoo">#REF!</definedName>
    <definedName name="Sujeet_Mishra">#REF!</definedName>
    <definedName name="Suresh_Kumar">#REF!</definedName>
    <definedName name="Venkat_Ragi">#REF!</definedName>
    <definedName name="Vipin_Singh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13" i="1"/>
  <c r="S15" i="18" l="1"/>
  <c r="S14" i="18"/>
  <c r="S13" i="18"/>
  <c r="S12" i="18"/>
  <c r="S11" i="18"/>
  <c r="S10" i="18"/>
  <c r="S9" i="18"/>
  <c r="S8" i="18"/>
  <c r="S7" i="18"/>
  <c r="S6" i="18"/>
  <c r="S5" i="18"/>
  <c r="S4" i="18"/>
  <c r="R5" i="18"/>
  <c r="R6" i="18"/>
  <c r="R7" i="18"/>
  <c r="R8" i="18"/>
  <c r="R9" i="18"/>
  <c r="R10" i="18"/>
  <c r="R11" i="18"/>
  <c r="R12" i="18"/>
  <c r="R13" i="18"/>
  <c r="R14" i="18"/>
  <c r="R15" i="18"/>
  <c r="R4" i="18"/>
  <c r="H3" i="14"/>
  <c r="G3" i="14"/>
  <c r="L2" i="14" s="1"/>
  <c r="F3" i="14"/>
  <c r="K2" i="14" s="1"/>
  <c r="E3" i="14"/>
  <c r="M2" i="14"/>
  <c r="M1" i="14"/>
  <c r="L1" i="14"/>
  <c r="K1" i="14"/>
  <c r="J1" i="14"/>
  <c r="O5" i="13"/>
  <c r="N5" i="13"/>
  <c r="M5" i="13"/>
  <c r="L5" i="13"/>
  <c r="K5" i="13"/>
  <c r="J5" i="13"/>
  <c r="I5" i="13"/>
  <c r="H5" i="13"/>
  <c r="G5" i="13"/>
  <c r="F5" i="13"/>
  <c r="D5" i="13"/>
  <c r="O4" i="13"/>
  <c r="N4" i="13"/>
  <c r="M4" i="13"/>
  <c r="L4" i="13"/>
  <c r="K4" i="13"/>
  <c r="J4" i="13"/>
  <c r="I4" i="13"/>
  <c r="H4" i="13"/>
  <c r="G4" i="13"/>
  <c r="F4" i="13"/>
  <c r="D4" i="13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AC13" i="15"/>
  <c r="AB13" i="15"/>
  <c r="AC12" i="15"/>
  <c r="AB12" i="15"/>
  <c r="AC11" i="15"/>
  <c r="AB11" i="15"/>
  <c r="AC10" i="15"/>
  <c r="AB10" i="15"/>
  <c r="AC9" i="15"/>
  <c r="AB9" i="15"/>
  <c r="AC8" i="15"/>
  <c r="AB8" i="15"/>
  <c r="AB14" i="15" s="1"/>
  <c r="AC7" i="15"/>
  <c r="AC14" i="15" s="1"/>
  <c r="AB7" i="15"/>
  <c r="AC6" i="15"/>
  <c r="AB6" i="15"/>
  <c r="P21" i="12"/>
  <c r="O21" i="12"/>
  <c r="N21" i="12"/>
  <c r="M21" i="12"/>
  <c r="L21" i="12"/>
  <c r="K21" i="12"/>
  <c r="J21" i="12"/>
  <c r="I21" i="12"/>
  <c r="H21" i="12"/>
  <c r="G21" i="12"/>
  <c r="F21" i="12"/>
  <c r="E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Q12" i="12"/>
  <c r="Q11" i="12"/>
  <c r="Q10" i="12"/>
  <c r="Q9" i="12"/>
  <c r="Q8" i="12"/>
  <c r="Q7" i="12"/>
  <c r="Q6" i="12"/>
  <c r="Q5" i="12"/>
  <c r="P20" i="2"/>
  <c r="O20" i="2"/>
  <c r="N20" i="2"/>
  <c r="M20" i="2"/>
  <c r="L20" i="2"/>
  <c r="K20" i="2"/>
  <c r="J20" i="2"/>
  <c r="I20" i="2"/>
  <c r="H20" i="2"/>
  <c r="G20" i="2"/>
  <c r="F20" i="2"/>
  <c r="E20" i="2"/>
  <c r="Q19" i="2"/>
  <c r="Q18" i="2"/>
  <c r="Q17" i="2"/>
  <c r="P4" i="13" s="1"/>
  <c r="Q16" i="2"/>
  <c r="O11" i="2"/>
  <c r="Q11" i="2" s="1"/>
  <c r="N11" i="2"/>
  <c r="M11" i="2"/>
  <c r="G11" i="2"/>
  <c r="F11" i="2"/>
  <c r="E11" i="2"/>
  <c r="Q10" i="2"/>
  <c r="P10" i="2"/>
  <c r="I10" i="2"/>
  <c r="H10" i="2"/>
  <c r="Q9" i="2"/>
  <c r="P9" i="2"/>
  <c r="I9" i="2"/>
  <c r="H9" i="2"/>
  <c r="Q8" i="2"/>
  <c r="P8" i="2"/>
  <c r="I8" i="2"/>
  <c r="H8" i="2"/>
  <c r="Q7" i="2"/>
  <c r="P7" i="2"/>
  <c r="I7" i="2"/>
  <c r="H7" i="2"/>
  <c r="N5" i="2"/>
  <c r="M5" i="2"/>
  <c r="M19" i="1"/>
  <c r="N18" i="1"/>
  <c r="K18" i="1"/>
  <c r="N13" i="1"/>
  <c r="M13" i="1"/>
  <c r="L13" i="1"/>
  <c r="K13" i="1"/>
  <c r="J13" i="1"/>
  <c r="I13" i="1"/>
  <c r="H13" i="1"/>
  <c r="G13" i="1"/>
  <c r="F13" i="1"/>
  <c r="E13" i="1"/>
  <c r="N7" i="1"/>
  <c r="N19" i="1" s="1"/>
  <c r="M7" i="1"/>
  <c r="M18" i="1" s="1"/>
  <c r="L7" i="1"/>
  <c r="L19" i="1" s="1"/>
  <c r="K7" i="1"/>
  <c r="K19" i="1" s="1"/>
  <c r="J7" i="1"/>
  <c r="J19" i="1" s="1"/>
  <c r="I7" i="1"/>
  <c r="I19" i="1" s="1"/>
  <c r="H7" i="1"/>
  <c r="H19" i="1" s="1"/>
  <c r="G7" i="1"/>
  <c r="G19" i="1" s="1"/>
  <c r="F7" i="1"/>
  <c r="F18" i="1" s="1"/>
  <c r="E7" i="1"/>
  <c r="E19" i="1" s="1"/>
  <c r="D18" i="1"/>
  <c r="C19" i="1"/>
  <c r="N4" i="1"/>
  <c r="M4" i="1"/>
  <c r="K4" i="1"/>
  <c r="J4" i="1"/>
  <c r="I4" i="1"/>
  <c r="H4" i="1"/>
  <c r="G4" i="1"/>
  <c r="P5" i="13" l="1"/>
  <c r="D19" i="1"/>
  <c r="Q20" i="2"/>
  <c r="H11" i="2"/>
  <c r="J6" i="14"/>
  <c r="C18" i="1"/>
  <c r="G18" i="1"/>
  <c r="I11" i="2"/>
  <c r="P11" i="2"/>
  <c r="J8" i="14"/>
  <c r="F19" i="1"/>
  <c r="J10" i="14"/>
  <c r="H18" i="1"/>
  <c r="J2" i="14"/>
  <c r="L4" i="1"/>
  <c r="L18" i="1"/>
  <c r="E18" i="1"/>
  <c r="I18" i="1"/>
  <c r="E4" i="1"/>
  <c r="J18" i="1"/>
</calcChain>
</file>

<file path=xl/sharedStrings.xml><?xml version="1.0" encoding="utf-8"?>
<sst xmlns="http://schemas.openxmlformats.org/spreadsheetml/2006/main" count="317" uniqueCount="141">
  <si>
    <t>Yearly Record</t>
  </si>
  <si>
    <t>Total Days in Month</t>
  </si>
  <si>
    <t>HeadQuarter Working Days</t>
  </si>
  <si>
    <t>Ex-HQ. Working Days</t>
  </si>
  <si>
    <t>Outstation Working Days</t>
  </si>
  <si>
    <t>Field Working Days</t>
  </si>
  <si>
    <t>Meeting</t>
  </si>
  <si>
    <t>Training</t>
  </si>
  <si>
    <t>Transit</t>
  </si>
  <si>
    <t>Leaves</t>
  </si>
  <si>
    <t>Holiday/Sunday</t>
  </si>
  <si>
    <t>Number of Calls</t>
  </si>
  <si>
    <t>Doctor Calls</t>
  </si>
  <si>
    <t>CIP Calls</t>
  </si>
  <si>
    <t>Doctor Call Avg.</t>
  </si>
  <si>
    <t>*Doctor call and CIP call average should match with SFA data</t>
  </si>
  <si>
    <t>% Growth</t>
  </si>
  <si>
    <t>Actual</t>
  </si>
  <si>
    <t>Tgt.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</si>
  <si>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</si>
  <si>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</si>
  <si>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</si>
  <si>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</si>
  <si>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</si>
  <si>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</si>
  <si>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</si>
  <si>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</si>
  <si>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</si>
  <si>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</si>
  <si>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</si>
  <si>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</si>
  <si>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</si>
  <si>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%Achievement</t>
  </si>
  <si>
    <t>Therapy/Segment</t>
  </si>
  <si>
    <t>Actual Primary Sales</t>
  </si>
  <si>
    <t>HQ</t>
  </si>
  <si>
    <t>Qualitative Feedback</t>
  </si>
  <si>
    <t>Major Acheivements for the Last month</t>
  </si>
  <si>
    <t>Area Of Improvement</t>
  </si>
  <si>
    <t xml:space="preserve">Major Task for this Month </t>
  </si>
  <si>
    <t>Name</t>
  </si>
  <si>
    <t>Reporting Manager</t>
  </si>
  <si>
    <t xml:space="preserve">Month </t>
  </si>
  <si>
    <t>*Please mention month for which data is submitted</t>
  </si>
  <si>
    <t xml:space="preserve">Segment </t>
  </si>
  <si>
    <t>*Value in Lacs only  Eg 0.20,2.00,1.20</t>
  </si>
  <si>
    <t>Primary -Budget Vs. Actual (For the Month)</t>
  </si>
  <si>
    <t>Primary -Budget Vs. Actual (YTD)</t>
  </si>
  <si>
    <t>SVP</t>
  </si>
  <si>
    <t>UniBag</t>
  </si>
  <si>
    <t>Flexidrip</t>
  </si>
  <si>
    <t>Brand</t>
  </si>
  <si>
    <t>Trade</t>
  </si>
  <si>
    <t xml:space="preserve">Corporate </t>
  </si>
  <si>
    <t>IV NH</t>
  </si>
  <si>
    <t xml:space="preserve">IV NH </t>
  </si>
  <si>
    <t>Channel</t>
  </si>
  <si>
    <t>Total Call Avg.</t>
  </si>
  <si>
    <t>System</t>
  </si>
  <si>
    <t xml:space="preserve">Open </t>
  </si>
  <si>
    <t>Close</t>
  </si>
  <si>
    <t xml:space="preserve">City </t>
  </si>
  <si>
    <t xml:space="preserve">Review Format </t>
  </si>
  <si>
    <t xml:space="preserve">Submit for Next Month </t>
  </si>
  <si>
    <t>Linezolid</t>
  </si>
  <si>
    <t>Ibuprofen</t>
  </si>
  <si>
    <t>Leniol EH</t>
  </si>
  <si>
    <t>Leniol NH</t>
  </si>
  <si>
    <t>PHYSIOMAX -EH</t>
  </si>
  <si>
    <t>PHYSIOMAX -NH</t>
  </si>
  <si>
    <t>Moxifloxacin</t>
  </si>
  <si>
    <t>Levofloxacin</t>
  </si>
  <si>
    <t>Name of Stockiest</t>
  </si>
  <si>
    <t>Plan</t>
  </si>
  <si>
    <t xml:space="preserve">Total Primary Sales plan for open System </t>
  </si>
  <si>
    <t xml:space="preserve">Total Primary Sales Plan for month </t>
  </si>
  <si>
    <t xml:space="preserve">Total Primary Sales plan for close System </t>
  </si>
  <si>
    <t>Physiomax NHPB</t>
  </si>
  <si>
    <t>Physiomax Flexidrip</t>
  </si>
  <si>
    <t>Leniol NHPB</t>
  </si>
  <si>
    <t>Leniol Flexidrip</t>
  </si>
  <si>
    <t>Ibudrip</t>
  </si>
  <si>
    <t>Linodrip</t>
  </si>
  <si>
    <t>Oplev</t>
  </si>
  <si>
    <t>Moxfor</t>
  </si>
  <si>
    <t xml:space="preserve">Target PCPM </t>
  </si>
  <si>
    <t>Actual PCPM</t>
  </si>
  <si>
    <t>No. of Rxber</t>
  </si>
  <si>
    <t>Jan'2025</t>
  </si>
  <si>
    <t>Feb'2025</t>
  </si>
  <si>
    <t>Mar'2025</t>
  </si>
  <si>
    <t>Apr'2025</t>
  </si>
  <si>
    <t>May'2025</t>
  </si>
  <si>
    <t>Jun'2025</t>
  </si>
  <si>
    <t>Jul'2025</t>
  </si>
  <si>
    <t>Aug'2025</t>
  </si>
  <si>
    <t>Sep'2025</t>
  </si>
  <si>
    <t>Oct'2025</t>
  </si>
  <si>
    <t>Nov'2025</t>
  </si>
  <si>
    <t>Dec'2025</t>
  </si>
  <si>
    <t>Plan V/S Actual 2025</t>
  </si>
  <si>
    <t>Unibag</t>
  </si>
  <si>
    <t xml:space="preserve">IV Speciality Brands </t>
  </si>
  <si>
    <t>IV Speciality Brands</t>
  </si>
  <si>
    <t>Month</t>
  </si>
  <si>
    <t>Availability in Hospital</t>
  </si>
  <si>
    <t>Hospital Covg.</t>
  </si>
  <si>
    <t>Doctor Covg.</t>
  </si>
  <si>
    <t>prem enterprises</t>
  </si>
  <si>
    <t>srn</t>
  </si>
  <si>
    <t>well medicare</t>
  </si>
  <si>
    <t>ishu medical agancy</t>
  </si>
  <si>
    <t>gurunanak agancy</t>
  </si>
  <si>
    <t>arora</t>
  </si>
  <si>
    <t>sri ram</t>
  </si>
  <si>
    <t>hindustan</t>
  </si>
  <si>
    <t>Bareiily</t>
  </si>
  <si>
    <t>Moradabad</t>
  </si>
  <si>
    <t>Dhampur</t>
  </si>
  <si>
    <t>Kasganj</t>
  </si>
  <si>
    <t>Rudrapur</t>
  </si>
  <si>
    <t>khatima</t>
  </si>
  <si>
    <t>Shahjhapur</t>
  </si>
  <si>
    <t>Life line</t>
  </si>
  <si>
    <t>Haldwani</t>
  </si>
  <si>
    <t>BAREILLY</t>
  </si>
  <si>
    <t>ABHISHEK SINGH</t>
  </si>
  <si>
    <t>SHIVAM KUMAR</t>
  </si>
  <si>
    <t>COVER ALL SECONDARY TOWN</t>
  </si>
  <si>
    <t>VISIT ALL CUSTOMER AND ADD NEW CUSTOMER IN BAREILLY</t>
  </si>
  <si>
    <t>HOSPITAL COVERAGE</t>
  </si>
  <si>
    <t xml:space="preserve">VISIT ALL MEDICAL COLLEGE </t>
  </si>
  <si>
    <t>COLLECT ORDER FROM PUVAYA</t>
  </si>
  <si>
    <t>DEVELOP PITHROAGARH</t>
  </si>
  <si>
    <t>APRIL</t>
  </si>
  <si>
    <t>COLLECT  ORDER  FROM NEELAM</t>
  </si>
  <si>
    <t>SALES INCREMENTAL IN COMMON SOLUTION FROM SHAHJHAPUR</t>
  </si>
  <si>
    <t>CONVERT HOSPITAL IN PILLIBHIT FOR NH I.E GYATRI AND SACHAN</t>
  </si>
  <si>
    <t>CONVERT DOCTOR YOGENDRA MISHRA FOR PHYSIOMAX</t>
  </si>
  <si>
    <t>INCREASE SALE IN FOCUS PRODUCT</t>
  </si>
  <si>
    <t>DAILY BASIS POB OF LENIOL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</si>
</sst>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ndar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9FDC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5"/>
      </right>
      <top style="medium">
        <color indexed="64"/>
      </top>
      <bottom style="medium">
        <color theme="5"/>
      </bottom>
      <diagonal/>
    </border>
    <border>
      <left style="medium">
        <color theme="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5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5"/>
      </right>
      <top style="medium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theme="5"/>
      </right>
      <top style="medium">
        <color theme="5"/>
      </top>
      <bottom style="medium">
        <color indexed="64"/>
      </bottom>
      <diagonal/>
    </border>
    <border>
      <left/>
      <right style="medium">
        <color indexed="64"/>
      </right>
      <top style="medium">
        <color theme="5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164" fontId="7" fillId="7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9" fontId="4" fillId="0" borderId="30" xfId="1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/>
    </xf>
    <xf numFmtId="9" fontId="5" fillId="8" borderId="3" xfId="1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6" borderId="31" xfId="0" applyNumberForma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2" fontId="0" fillId="10" borderId="46" xfId="0" applyNumberForma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2" fontId="0" fillId="10" borderId="48" xfId="0" applyNumberForma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11" borderId="51" xfId="0" applyFill="1" applyBorder="1" applyAlignment="1">
      <alignment horizontal="center" vertical="center" wrapText="1"/>
    </xf>
    <xf numFmtId="0" fontId="0" fillId="11" borderId="52" xfId="0" applyFill="1" applyBorder="1" applyAlignment="1">
      <alignment horizontal="center" vertical="center" wrapText="1"/>
    </xf>
    <xf numFmtId="0" fontId="0" fillId="11" borderId="53" xfId="0" applyFill="1" applyBorder="1" applyAlignment="1">
      <alignment horizontal="center" vertical="center" wrapText="1"/>
    </xf>
    <xf numFmtId="0" fontId="0" fillId="0" borderId="4" xfId="0" applyBorder="1"/>
    <xf numFmtId="0" fontId="0" fillId="0" borderId="38" xfId="0" applyBorder="1"/>
    <xf numFmtId="2" fontId="0" fillId="0" borderId="0" xfId="0" applyNumberFormat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0" fillId="0" borderId="20" xfId="0" applyBorder="1"/>
    <xf numFmtId="0" fontId="0" fillId="0" borderId="54" xfId="0" applyBorder="1"/>
    <xf numFmtId="2" fontId="0" fillId="0" borderId="21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0" fontId="12" fillId="0" borderId="4" xfId="0" applyFont="1" applyBorder="1"/>
    <xf numFmtId="0" fontId="12" fillId="0" borderId="38" xfId="0" applyFont="1" applyBorder="1"/>
    <xf numFmtId="9" fontId="0" fillId="0" borderId="4" xfId="1" applyFont="1" applyBorder="1" applyAlignment="1">
      <alignment horizontal="center" vertical="center"/>
    </xf>
    <xf numFmtId="9" fontId="0" fillId="0" borderId="38" xfId="1" applyFon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 applyProtection="1">
      <alignment horizontal="center" vertical="center" wrapText="1"/>
      <protection hidden="1"/>
    </xf>
    <xf numFmtId="0" fontId="8" fillId="12" borderId="10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2" fontId="0" fillId="0" borderId="33" xfId="0" applyNumberFormat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 wrapText="1"/>
    </xf>
    <xf numFmtId="0" fontId="3" fillId="11" borderId="62" xfId="0" applyFont="1" applyFill="1" applyBorder="1" applyAlignment="1">
      <alignment horizontal="center" vertical="center" wrapText="1"/>
    </xf>
    <xf numFmtId="0" fontId="3" fillId="11" borderId="63" xfId="0" applyFont="1" applyFill="1" applyBorder="1" applyAlignment="1">
      <alignment horizontal="center" vertical="center" wrapText="1"/>
    </xf>
    <xf numFmtId="2" fontId="0" fillId="0" borderId="64" xfId="0" applyNumberFormat="1" applyBorder="1" applyAlignment="1">
      <alignment horizontal="center" vertical="center"/>
    </xf>
    <xf numFmtId="2" fontId="0" fillId="0" borderId="65" xfId="0" applyNumberFormat="1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3" fillId="6" borderId="63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horizontal="center"/>
    </xf>
    <xf numFmtId="0" fontId="3" fillId="9" borderId="57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  <xf numFmtId="0" fontId="3" fillId="10" borderId="0" xfId="0" applyFont="1" applyFill="1"/>
    <xf numFmtId="0" fontId="3" fillId="0" borderId="54" xfId="0" applyFont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2" fontId="3" fillId="0" borderId="5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14" borderId="8" xfId="0" applyFont="1" applyFill="1" applyBorder="1" applyAlignment="1">
      <alignment horizontal="center" vertical="center" wrapText="1"/>
    </xf>
    <xf numFmtId="14" fontId="10" fillId="14" borderId="9" xfId="0" applyNumberFormat="1" applyFont="1" applyFill="1" applyBorder="1" applyAlignment="1">
      <alignment horizontal="center" vertical="center" wrapText="1"/>
    </xf>
    <xf numFmtId="1" fontId="7" fillId="6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17" borderId="4" xfId="0" applyFont="1" applyFill="1" applyBorder="1" applyAlignment="1">
      <alignment horizontal="center" vertical="center" wrapText="1"/>
    </xf>
    <xf numFmtId="0" fontId="0" fillId="16" borderId="4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10" borderId="4" xfId="0" applyNumberForma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49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6" borderId="5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57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58" xfId="0" applyFont="1" applyFill="1" applyBorder="1" applyAlignment="1">
      <alignment horizontal="center" vertical="center" wrapText="1"/>
    </xf>
    <xf numFmtId="0" fontId="3" fillId="11" borderId="60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15" borderId="67" xfId="0" applyFont="1" applyFill="1" applyBorder="1" applyAlignment="1">
      <alignment horizontal="center" vertical="center"/>
    </xf>
    <xf numFmtId="0" fontId="16" fillId="15" borderId="68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17" borderId="4" xfId="0" applyFont="1" applyFill="1" applyBorder="1" applyAlignment="1">
      <alignment horizontal="center" vertical="center"/>
    </xf>
    <xf numFmtId="0" fontId="16" fillId="17" borderId="4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1" fillId="13" borderId="32" xfId="0" applyFont="1" applyFill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13" borderId="22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0" fontId="11" fillId="13" borderId="37" xfId="0" applyFont="1" applyFill="1" applyBorder="1" applyAlignment="1">
      <alignment horizontal="center" vertical="center"/>
    </xf>
    <xf numFmtId="0" fontId="11" fillId="13" borderId="38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1" fillId="13" borderId="40" xfId="0" applyFont="1" applyFill="1" applyBorder="1" applyAlignment="1">
      <alignment horizontal="center" vertical="center"/>
    </xf>
    <xf numFmtId="0" fontId="11" fillId="13" borderId="41" xfId="0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'Closed system sales'!$C$4</c:f>
              <c:strCache>
                <c:ptCount val="1"/>
                <c:pt idx="0">
                  <c:v>Open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sales'!$D$4:$O$4</c:f>
              <c:numCache>
                <c:formatCode>0.00</c:formatCode>
                <c:ptCount val="12"/>
                <c:pt idx="0">
                  <c:v>0</c:v>
                </c:pt>
                <c:pt idx="1">
                  <c:v>24.67</c:v>
                </c:pt>
                <c:pt idx="2">
                  <c:v>0</c:v>
                </c:pt>
                <c:pt idx="3">
                  <c:v>27.77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D-42F9-AFB4-06C1FA39F26C}"/>
            </c:ext>
          </c:extLst>
        </c:ser>
        <c:ser>
          <c:idx val="1"/>
          <c:order val="1"/>
          <c:tx>
            <c:strRef>
              <c:f>'Closed system sales'!$C$5</c:f>
              <c:strCache>
                <c:ptCount val="1"/>
                <c:pt idx="0">
                  <c:v>Close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sales'!$D$5:$O$5</c:f>
              <c:numCache>
                <c:formatCode>0.00</c:formatCode>
                <c:ptCount val="12"/>
                <c:pt idx="0">
                  <c:v>0</c:v>
                </c:pt>
                <c:pt idx="1">
                  <c:v>4.0640000000000001</c:v>
                </c:pt>
                <c:pt idx="2">
                  <c:v>0</c:v>
                </c:pt>
                <c:pt idx="3">
                  <c:v>6.45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8D-42F9-AFB4-06C1FA39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404856"/>
        <c:axId val="303405248"/>
      </c:barChart>
      <c:catAx>
        <c:axId val="303404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05248"/>
        <c:crosses val="autoZero"/>
        <c:auto val="1"/>
        <c:lblAlgn val="ctr"/>
        <c:lblOffset val="100"/>
        <c:noMultiLvlLbl val="0"/>
      </c:catAx>
      <c:valAx>
        <c:axId val="30340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0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5F-4D79-970D-5A70F5A89E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05F-4D79-970D-5A70F5A89E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05F-4D79-970D-5A70F5A89E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5F-4D79-970D-5A70F5A89E0C}"/>
              </c:ext>
            </c:extLst>
          </c:dPt>
          <c:dLbls>
            <c:dLbl>
              <c:idx val="0"/>
              <c:layout>
                <c:manualLayout>
                  <c:x val="0.11464968152866242"/>
                  <c:y val="-7.7108414228020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5F-4D79-970D-5A70F5A89E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08280254777063"/>
                  <c:y val="1.9277103557005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5F-4D79-970D-5A70F5A89E0C}"/>
                </c:ext>
                <c:ext xmlns:c15="http://schemas.microsoft.com/office/drawing/2012/chart" uri="{CE6537A1-D6FC-4f65-9D91-7224C49458BB}">
                  <c15:layout>
                    <c:manualLayout>
                      <c:w val="0.14337796947356102"/>
                      <c:h val="0.1620167189661400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4012738853503182"/>
                  <c:y val="0.12851402371336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5F-4D79-970D-5A70F5A89E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683651804670917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5F-4D79-970D-5A70F5A89E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'Primary Plan for Month '!$J$1:$M$1</c:f>
              <c:strCache>
                <c:ptCount val="4"/>
                <c:pt idx="0">
                  <c:v>IV NH</c:v>
                </c:pt>
                <c:pt idx="1">
                  <c:v>SVP</c:v>
                </c:pt>
                <c:pt idx="2">
                  <c:v>Flexidrip</c:v>
                </c:pt>
                <c:pt idx="3">
                  <c:v>Unibag</c:v>
                </c:pt>
              </c:strCache>
            </c:strRef>
          </c:cat>
          <c:val>
            <c:numRef>
              <c:f>'Primary Plan for Month '!$J$2:$M$2</c:f>
              <c:numCache>
                <c:formatCode>0.00</c:formatCode>
                <c:ptCount val="4"/>
                <c:pt idx="0">
                  <c:v>24.9</c:v>
                </c:pt>
                <c:pt idx="1">
                  <c:v>0.30000000000000004</c:v>
                </c:pt>
                <c:pt idx="2">
                  <c:v>6.4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F-4D79-970D-5A70F5A8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</xdr:row>
      <xdr:rowOff>71437</xdr:rowOff>
    </xdr:from>
    <xdr:to>
      <xdr:col>13</xdr:col>
      <xdr:colOff>428625</xdr:colOff>
      <xdr:row>19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88F50505-CA93-393F-363F-D2986968B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10</xdr:row>
      <xdr:rowOff>33337</xdr:rowOff>
    </xdr:from>
    <xdr:to>
      <xdr:col>13</xdr:col>
      <xdr:colOff>533401</xdr:colOff>
      <xdr:row>20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44587B5E-37F1-86AA-AC2E-3DB9A8B9E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L10"/>
  <sheetViews>
    <sheetView showGridLines="0" workbookViewId="0">
      <selection activeCell="J9" sqref="J9:L9"/>
    </sheetView>
  </sheetViews>
  <sheetFormatPr defaultRowHeight="15" x14ac:dyDescent="0.25"/>
  <cols>
    <col min="9" max="9" width="20" customWidth="1"/>
    <col min="10" max="10" width="17" customWidth="1"/>
  </cols>
  <sheetData>
    <row r="4" spans="9:12" ht="15.75" thickBot="1" x14ac:dyDescent="0.3"/>
    <row r="5" spans="9:12" ht="27" thickBot="1" x14ac:dyDescent="0.3">
      <c r="I5" s="88" t="s">
        <v>62</v>
      </c>
      <c r="J5" s="89"/>
      <c r="K5" s="89"/>
      <c r="L5" s="90"/>
    </row>
    <row r="6" spans="9:12" s="13" customFormat="1" ht="35.25" customHeight="1" x14ac:dyDescent="0.25">
      <c r="I6" s="63" t="s">
        <v>40</v>
      </c>
      <c r="J6" s="91" t="s">
        <v>127</v>
      </c>
      <c r="K6" s="91"/>
      <c r="L6" s="92"/>
    </row>
    <row r="7" spans="9:12" s="13" customFormat="1" ht="35.25" customHeight="1" x14ac:dyDescent="0.25">
      <c r="I7" s="64" t="s">
        <v>35</v>
      </c>
      <c r="J7" s="93" t="s">
        <v>125</v>
      </c>
      <c r="K7" s="93"/>
      <c r="L7" s="94"/>
    </row>
    <row r="8" spans="9:12" s="13" customFormat="1" ht="35.25" customHeight="1" x14ac:dyDescent="0.25">
      <c r="I8" s="64" t="s">
        <v>41</v>
      </c>
      <c r="J8" s="93" t="s">
        <v>126</v>
      </c>
      <c r="K8" s="93"/>
      <c r="L8" s="94"/>
    </row>
    <row r="9" spans="9:12" s="13" customFormat="1" ht="35.25" customHeight="1" thickBot="1" x14ac:dyDescent="0.3">
      <c r="I9" s="65" t="s">
        <v>42</v>
      </c>
      <c r="J9" s="95" t="s">
        <v>134</v>
      </c>
      <c r="K9" s="95"/>
      <c r="L9" s="96"/>
    </row>
    <row r="10" spans="9:12" s="13" customFormat="1" ht="35.25" customHeight="1" x14ac:dyDescent="0.25">
      <c r="I10" s="87" t="s">
        <v>43</v>
      </c>
      <c r="J10" s="87"/>
      <c r="K10" s="87"/>
      <c r="L10" s="87"/>
    </row>
  </sheetData>
  <mergeCells count="6">
    <mergeCell ref="I10:L10"/>
    <mergeCell ref="I5:L5"/>
    <mergeCell ref="J6:L6"/>
    <mergeCell ref="J7:L7"/>
    <mergeCell ref="J8:L8"/>
    <mergeCell ref="J9:L9"/>
  </mergeCells>
  <conditionalFormatting sqref="J6:L9">
    <cfRule type="containsBlanks" dxfId="47" priority="1">
      <formula>LEN(TRIM(J6))=0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"/>
  <sheetViews>
    <sheetView showGridLines="0" workbookViewId="0">
      <selection activeCell="AB8" sqref="AB8"/>
    </sheetView>
  </sheetViews>
  <sheetFormatPr defaultRowHeight="15" x14ac:dyDescent="0.25"/>
  <cols>
    <col min="1" max="1" width="1.5703125" customWidth="1"/>
    <col min="2" max="25" width="5.85546875" customWidth="1"/>
  </cols>
  <sheetData>
    <row r="2" spans="2:25" ht="15.75" thickBot="1" x14ac:dyDescent="0.3"/>
    <row r="3" spans="2:25" ht="39.75" customHeight="1" thickBot="1" x14ac:dyDescent="0.3">
      <c r="B3" s="133" t="s">
        <v>36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5"/>
    </row>
    <row r="4" spans="2:25" ht="39.75" customHeight="1" thickBot="1" x14ac:dyDescent="0.3">
      <c r="B4" s="136" t="s">
        <v>37</v>
      </c>
      <c r="C4" s="137"/>
      <c r="D4" s="137"/>
      <c r="E4" s="137"/>
      <c r="F4" s="137"/>
      <c r="G4" s="137"/>
      <c r="H4" s="137"/>
      <c r="I4" s="138"/>
      <c r="J4" s="136" t="s">
        <v>38</v>
      </c>
      <c r="K4" s="137"/>
      <c r="L4" s="137"/>
      <c r="M4" s="137"/>
      <c r="N4" s="137"/>
      <c r="O4" s="137"/>
      <c r="P4" s="137"/>
      <c r="Q4" s="138"/>
      <c r="R4" s="136" t="s">
        <v>39</v>
      </c>
      <c r="S4" s="137"/>
      <c r="T4" s="137"/>
      <c r="U4" s="137"/>
      <c r="V4" s="137"/>
      <c r="W4" s="137"/>
      <c r="X4" s="137"/>
      <c r="Y4" s="138"/>
    </row>
    <row r="5" spans="2:25" ht="39.75" customHeight="1" x14ac:dyDescent="0.25">
      <c r="B5" s="139" t="s">
        <v>136</v>
      </c>
      <c r="C5" s="140"/>
      <c r="D5" s="140"/>
      <c r="E5" s="140"/>
      <c r="F5" s="140"/>
      <c r="G5" s="140"/>
      <c r="H5" s="140"/>
      <c r="I5" s="141"/>
      <c r="J5" s="139" t="s">
        <v>130</v>
      </c>
      <c r="K5" s="140"/>
      <c r="L5" s="140"/>
      <c r="M5" s="140"/>
      <c r="N5" s="140"/>
      <c r="O5" s="140"/>
      <c r="P5" s="140"/>
      <c r="Q5" s="141"/>
      <c r="R5" s="142" t="s">
        <v>132</v>
      </c>
      <c r="S5" s="140"/>
      <c r="T5" s="140"/>
      <c r="U5" s="140"/>
      <c r="V5" s="140"/>
      <c r="W5" s="140"/>
      <c r="X5" s="140"/>
      <c r="Y5" s="141"/>
    </row>
    <row r="6" spans="2:25" ht="39.75" customHeight="1" x14ac:dyDescent="0.25">
      <c r="B6" s="143" t="s">
        <v>137</v>
      </c>
      <c r="C6" s="144"/>
      <c r="D6" s="144"/>
      <c r="E6" s="144"/>
      <c r="F6" s="144"/>
      <c r="G6" s="144"/>
      <c r="H6" s="144"/>
      <c r="I6" s="145"/>
      <c r="J6" s="143" t="s">
        <v>139</v>
      </c>
      <c r="K6" s="144"/>
      <c r="L6" s="144"/>
      <c r="M6" s="144"/>
      <c r="N6" s="144"/>
      <c r="O6" s="144"/>
      <c r="P6" s="144"/>
      <c r="Q6" s="145"/>
      <c r="R6" s="146" t="s">
        <v>135</v>
      </c>
      <c r="S6" s="144"/>
      <c r="T6" s="144"/>
      <c r="U6" s="144"/>
      <c r="V6" s="144"/>
      <c r="W6" s="144"/>
      <c r="X6" s="144"/>
      <c r="Y6" s="145"/>
    </row>
    <row r="7" spans="2:25" ht="39.75" customHeight="1" x14ac:dyDescent="0.25">
      <c r="B7" s="143" t="s">
        <v>138</v>
      </c>
      <c r="C7" s="144"/>
      <c r="D7" s="144"/>
      <c r="E7" s="144"/>
      <c r="F7" s="144"/>
      <c r="G7" s="144"/>
      <c r="H7" s="144"/>
      <c r="I7" s="145"/>
      <c r="J7" s="143" t="s">
        <v>131</v>
      </c>
      <c r="K7" s="144"/>
      <c r="L7" s="144"/>
      <c r="M7" s="144"/>
      <c r="N7" s="144"/>
      <c r="O7" s="144"/>
      <c r="P7" s="144"/>
      <c r="Q7" s="145"/>
      <c r="R7" s="146" t="s">
        <v>128</v>
      </c>
      <c r="S7" s="144"/>
      <c r="T7" s="144"/>
      <c r="U7" s="144"/>
      <c r="V7" s="144"/>
      <c r="W7" s="144"/>
      <c r="X7" s="144"/>
      <c r="Y7" s="145"/>
    </row>
    <row r="8" spans="2:25" ht="39.75" customHeight="1" thickBot="1" x14ac:dyDescent="0.3">
      <c r="B8" s="147"/>
      <c r="C8" s="148"/>
      <c r="D8" s="148"/>
      <c r="E8" s="148"/>
      <c r="F8" s="148"/>
      <c r="G8" s="148"/>
      <c r="H8" s="148"/>
      <c r="I8" s="149"/>
      <c r="J8" s="147" t="s">
        <v>140</v>
      </c>
      <c r="K8" s="148"/>
      <c r="L8" s="148"/>
      <c r="M8" s="148"/>
      <c r="N8" s="148"/>
      <c r="O8" s="148"/>
      <c r="P8" s="148"/>
      <c r="Q8" s="149"/>
      <c r="R8" s="150" t="s">
        <v>129</v>
      </c>
      <c r="S8" s="148"/>
      <c r="T8" s="148"/>
      <c r="U8" s="148"/>
      <c r="V8" s="148"/>
      <c r="W8" s="148"/>
      <c r="X8" s="148"/>
      <c r="Y8" s="149"/>
    </row>
    <row r="9" spans="2:25" ht="39.75" customHeight="1" thickBot="1" x14ac:dyDescent="0.3">
      <c r="B9" s="151"/>
      <c r="C9" s="152"/>
      <c r="D9" s="152"/>
      <c r="E9" s="152"/>
      <c r="F9" s="152"/>
      <c r="G9" s="152"/>
      <c r="H9" s="152"/>
      <c r="I9" s="153"/>
      <c r="J9" s="151"/>
      <c r="K9" s="152"/>
      <c r="L9" s="152"/>
      <c r="M9" s="152"/>
      <c r="N9" s="152"/>
      <c r="O9" s="152"/>
      <c r="P9" s="152"/>
      <c r="Q9" s="153"/>
      <c r="R9" s="154" t="s">
        <v>133</v>
      </c>
      <c r="S9" s="152"/>
      <c r="T9" s="152"/>
      <c r="U9" s="152"/>
      <c r="V9" s="152"/>
      <c r="W9" s="152"/>
      <c r="X9" s="152"/>
      <c r="Y9" s="153"/>
    </row>
  </sheetData>
  <mergeCells count="19">
    <mergeCell ref="B8:I8"/>
    <mergeCell ref="J8:Q8"/>
    <mergeCell ref="R8:Y8"/>
    <mergeCell ref="B9:I9"/>
    <mergeCell ref="J9:Q9"/>
    <mergeCell ref="R9:Y9"/>
    <mergeCell ref="B6:I6"/>
    <mergeCell ref="J6:Q6"/>
    <mergeCell ref="R6:Y6"/>
    <mergeCell ref="B7:I7"/>
    <mergeCell ref="J7:Q7"/>
    <mergeCell ref="R7:Y7"/>
    <mergeCell ref="B3:Y3"/>
    <mergeCell ref="B4:I4"/>
    <mergeCell ref="J4:Q4"/>
    <mergeCell ref="R4:Y4"/>
    <mergeCell ref="B5:I5"/>
    <mergeCell ref="J5:Q5"/>
    <mergeCell ref="R5:Y5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showGridLines="0" topLeftCell="A4" workbookViewId="0">
      <selection activeCell="I16" sqref="I16"/>
    </sheetView>
  </sheetViews>
  <sheetFormatPr defaultRowHeight="15" x14ac:dyDescent="0.25"/>
  <cols>
    <col min="2" max="2" width="30" customWidth="1"/>
    <col min="3" max="14" width="13.7109375" customWidth="1"/>
  </cols>
  <sheetData>
    <row r="1" spans="2:14" ht="15.75" thickBot="1" x14ac:dyDescent="0.3"/>
    <row r="2" spans="2:14" ht="21" customHeight="1" thickBot="1" x14ac:dyDescent="0.3">
      <c r="B2" s="77" t="s">
        <v>0</v>
      </c>
      <c r="C2" s="78" t="s">
        <v>88</v>
      </c>
      <c r="D2" s="78" t="s">
        <v>89</v>
      </c>
      <c r="E2" s="78" t="s">
        <v>90</v>
      </c>
      <c r="F2" s="78" t="s">
        <v>91</v>
      </c>
      <c r="G2" s="78" t="s">
        <v>92</v>
      </c>
      <c r="H2" s="78" t="s">
        <v>93</v>
      </c>
      <c r="I2" s="78" t="s">
        <v>94</v>
      </c>
      <c r="J2" s="78" t="s">
        <v>95</v>
      </c>
      <c r="K2" s="78" t="s">
        <v>96</v>
      </c>
      <c r="L2" s="78" t="s">
        <v>97</v>
      </c>
      <c r="M2" s="78" t="s">
        <v>98</v>
      </c>
      <c r="N2" s="78" t="s">
        <v>99</v>
      </c>
    </row>
    <row r="3" spans="2:14" ht="21" customHeight="1" thickBot="1" x14ac:dyDescent="0.3">
      <c r="B3" s="67" t="s">
        <v>1</v>
      </c>
      <c r="C3" s="68">
        <v>31</v>
      </c>
      <c r="D3" s="68">
        <v>28</v>
      </c>
      <c r="E3" s="68">
        <v>31</v>
      </c>
      <c r="F3" s="68">
        <v>30</v>
      </c>
      <c r="G3" s="68">
        <v>31</v>
      </c>
      <c r="H3" s="68">
        <v>30</v>
      </c>
      <c r="I3" s="68">
        <v>31</v>
      </c>
      <c r="J3" s="68">
        <v>31</v>
      </c>
      <c r="K3" s="68">
        <v>30</v>
      </c>
      <c r="L3" s="68">
        <v>31</v>
      </c>
      <c r="M3" s="68">
        <v>30</v>
      </c>
      <c r="N3" s="69">
        <v>31</v>
      </c>
    </row>
    <row r="4" spans="2:14" ht="21" customHeight="1" thickBot="1" x14ac:dyDescent="0.3">
      <c r="B4" s="43" t="s">
        <v>2</v>
      </c>
      <c r="C4" s="44">
        <v>11</v>
      </c>
      <c r="D4" s="44">
        <v>7</v>
      </c>
      <c r="E4" s="44">
        <f t="shared" ref="E4:N4" si="0">E7-E5-E6</f>
        <v>11</v>
      </c>
      <c r="F4" s="44">
        <v>12</v>
      </c>
      <c r="G4" s="44">
        <f t="shared" si="0"/>
        <v>31</v>
      </c>
      <c r="H4" s="44">
        <f t="shared" si="0"/>
        <v>30</v>
      </c>
      <c r="I4" s="44">
        <f t="shared" si="0"/>
        <v>31</v>
      </c>
      <c r="J4" s="44">
        <f t="shared" si="0"/>
        <v>31</v>
      </c>
      <c r="K4" s="44">
        <f t="shared" si="0"/>
        <v>30</v>
      </c>
      <c r="L4" s="44">
        <f t="shared" si="0"/>
        <v>31</v>
      </c>
      <c r="M4" s="44">
        <f t="shared" si="0"/>
        <v>30</v>
      </c>
      <c r="N4" s="44">
        <f t="shared" si="0"/>
        <v>31</v>
      </c>
    </row>
    <row r="5" spans="2:14" ht="21" customHeight="1" thickBot="1" x14ac:dyDescent="0.3">
      <c r="B5" s="43" t="s">
        <v>3</v>
      </c>
      <c r="C5" s="36">
        <v>0</v>
      </c>
      <c r="D5" s="36">
        <v>0</v>
      </c>
      <c r="E5" s="36">
        <v>10</v>
      </c>
      <c r="F5" s="36">
        <v>9</v>
      </c>
      <c r="G5" s="36"/>
      <c r="H5" s="36"/>
      <c r="I5" s="36"/>
      <c r="J5" s="36"/>
      <c r="K5" s="36"/>
      <c r="L5" s="36"/>
      <c r="M5" s="36"/>
      <c r="N5" s="36"/>
    </row>
    <row r="6" spans="2:14" ht="21" customHeight="1" thickBot="1" x14ac:dyDescent="0.3">
      <c r="B6" s="43" t="s">
        <v>4</v>
      </c>
      <c r="C6" s="36">
        <v>0</v>
      </c>
      <c r="D6" s="36">
        <v>0</v>
      </c>
      <c r="E6" s="36"/>
      <c r="F6" s="36">
        <v>0</v>
      </c>
      <c r="G6" s="36"/>
      <c r="H6" s="36"/>
      <c r="I6" s="36"/>
      <c r="J6" s="36"/>
      <c r="K6" s="36"/>
      <c r="L6" s="36"/>
      <c r="M6" s="36"/>
      <c r="N6" s="36"/>
    </row>
    <row r="7" spans="2:14" ht="21" customHeight="1" thickBot="1" x14ac:dyDescent="0.3">
      <c r="B7" s="67" t="s">
        <v>5</v>
      </c>
      <c r="C7" s="68">
        <f>C3-SUM(C8:C12)</f>
        <v>31</v>
      </c>
      <c r="D7" s="68">
        <v>7</v>
      </c>
      <c r="E7" s="68">
        <f t="shared" ref="E7:N7" si="1">E3-SUM(E8:E12)</f>
        <v>21</v>
      </c>
      <c r="F7" s="68">
        <f t="shared" si="1"/>
        <v>23</v>
      </c>
      <c r="G7" s="68">
        <f t="shared" si="1"/>
        <v>31</v>
      </c>
      <c r="H7" s="68">
        <f t="shared" si="1"/>
        <v>30</v>
      </c>
      <c r="I7" s="68">
        <f t="shared" si="1"/>
        <v>31</v>
      </c>
      <c r="J7" s="68">
        <f t="shared" si="1"/>
        <v>31</v>
      </c>
      <c r="K7" s="68">
        <f t="shared" si="1"/>
        <v>30</v>
      </c>
      <c r="L7" s="68">
        <f t="shared" si="1"/>
        <v>31</v>
      </c>
      <c r="M7" s="68">
        <f t="shared" si="1"/>
        <v>30</v>
      </c>
      <c r="N7" s="68">
        <f t="shared" si="1"/>
        <v>31</v>
      </c>
    </row>
    <row r="8" spans="2:14" ht="21" customHeight="1" thickBot="1" x14ac:dyDescent="0.3">
      <c r="B8" s="45" t="s">
        <v>6</v>
      </c>
      <c r="C8" s="36">
        <v>0</v>
      </c>
      <c r="D8" s="36">
        <v>0</v>
      </c>
      <c r="E8" s="36">
        <v>1</v>
      </c>
      <c r="F8" s="36">
        <v>1</v>
      </c>
      <c r="G8" s="36"/>
      <c r="H8" s="36"/>
      <c r="I8" s="36"/>
      <c r="J8" s="36"/>
      <c r="K8" s="36"/>
      <c r="L8" s="36"/>
      <c r="M8" s="36"/>
      <c r="N8" s="36"/>
    </row>
    <row r="9" spans="2:14" ht="21" customHeight="1" thickBot="1" x14ac:dyDescent="0.3">
      <c r="B9" s="45" t="s">
        <v>7</v>
      </c>
      <c r="C9" s="36"/>
      <c r="D9" s="36">
        <v>3</v>
      </c>
      <c r="E9" s="36"/>
      <c r="F9" s="36">
        <v>0</v>
      </c>
      <c r="G9" s="36"/>
      <c r="H9" s="36"/>
      <c r="I9" s="36"/>
      <c r="J9" s="36"/>
      <c r="K9" s="36"/>
      <c r="L9" s="36"/>
      <c r="M9" s="36"/>
      <c r="N9" s="36"/>
    </row>
    <row r="10" spans="2:14" ht="21" customHeight="1" thickBot="1" x14ac:dyDescent="0.3">
      <c r="B10" s="45" t="s">
        <v>8</v>
      </c>
      <c r="C10" s="36">
        <v>0</v>
      </c>
      <c r="D10" s="36"/>
      <c r="E10" s="36"/>
      <c r="F10" s="36">
        <v>0</v>
      </c>
      <c r="G10" s="36"/>
      <c r="H10" s="36"/>
      <c r="I10" s="36"/>
      <c r="J10" s="36"/>
      <c r="K10" s="36"/>
      <c r="L10" s="36"/>
      <c r="M10" s="36"/>
      <c r="N10" s="36"/>
    </row>
    <row r="11" spans="2:14" ht="21" customHeight="1" thickBot="1" x14ac:dyDescent="0.3">
      <c r="B11" s="45" t="s">
        <v>9</v>
      </c>
      <c r="C11" s="36">
        <v>0</v>
      </c>
      <c r="D11" s="36">
        <v>0</v>
      </c>
      <c r="E11" s="36">
        <v>2</v>
      </c>
      <c r="F11" s="36">
        <v>1</v>
      </c>
      <c r="G11" s="36"/>
      <c r="H11" s="36"/>
      <c r="I11" s="36"/>
      <c r="J11" s="36"/>
      <c r="K11" s="36"/>
      <c r="L11" s="36"/>
      <c r="M11" s="36"/>
      <c r="N11" s="36"/>
    </row>
    <row r="12" spans="2:14" ht="21" customHeight="1" thickBot="1" x14ac:dyDescent="0.3">
      <c r="B12" s="45" t="s">
        <v>10</v>
      </c>
      <c r="C12" s="36">
        <v>0</v>
      </c>
      <c r="D12" s="36">
        <v>2</v>
      </c>
      <c r="E12" s="36">
        <v>7</v>
      </c>
      <c r="F12" s="36">
        <v>5</v>
      </c>
      <c r="G12" s="36"/>
      <c r="H12" s="36"/>
      <c r="I12" s="36"/>
      <c r="J12" s="36"/>
      <c r="K12" s="36"/>
      <c r="L12" s="36"/>
      <c r="M12" s="36"/>
      <c r="N12" s="36"/>
    </row>
    <row r="13" spans="2:14" ht="21" customHeight="1" thickBot="1" x14ac:dyDescent="0.3">
      <c r="B13" s="66" t="s">
        <v>11</v>
      </c>
      <c r="C13" s="79">
        <v>0</v>
      </c>
      <c r="D13" s="79">
        <f t="shared" ref="D13:N13" si="2">D14+D15</f>
        <v>26</v>
      </c>
      <c r="E13" s="79">
        <f t="shared" si="2"/>
        <v>170</v>
      </c>
      <c r="F13" s="79">
        <f t="shared" si="2"/>
        <v>222</v>
      </c>
      <c r="G13" s="79">
        <f t="shared" si="2"/>
        <v>0</v>
      </c>
      <c r="H13" s="79">
        <f t="shared" si="2"/>
        <v>0</v>
      </c>
      <c r="I13" s="79">
        <f t="shared" si="2"/>
        <v>0</v>
      </c>
      <c r="J13" s="79">
        <f t="shared" si="2"/>
        <v>0</v>
      </c>
      <c r="K13" s="79">
        <f t="shared" si="2"/>
        <v>0</v>
      </c>
      <c r="L13" s="79">
        <f t="shared" si="2"/>
        <v>0</v>
      </c>
      <c r="M13" s="79">
        <f t="shared" si="2"/>
        <v>0</v>
      </c>
      <c r="N13" s="79">
        <f t="shared" si="2"/>
        <v>0</v>
      </c>
    </row>
    <row r="14" spans="2:14" ht="21" customHeight="1" thickBot="1" x14ac:dyDescent="0.3">
      <c r="B14" s="45" t="s">
        <v>12</v>
      </c>
      <c r="C14" s="36">
        <v>0</v>
      </c>
      <c r="D14" s="36">
        <v>16</v>
      </c>
      <c r="E14" s="36">
        <v>70</v>
      </c>
      <c r="F14" s="36">
        <v>122</v>
      </c>
      <c r="G14" s="36"/>
      <c r="H14" s="36"/>
      <c r="I14" s="36"/>
      <c r="J14" s="36"/>
      <c r="K14" s="36"/>
      <c r="L14" s="36"/>
      <c r="M14" s="36"/>
      <c r="N14" s="36"/>
    </row>
    <row r="15" spans="2:14" ht="21" customHeight="1" thickBot="1" x14ac:dyDescent="0.3">
      <c r="B15" s="47" t="s">
        <v>13</v>
      </c>
      <c r="C15" s="36">
        <v>0</v>
      </c>
      <c r="D15" s="36">
        <v>10</v>
      </c>
      <c r="E15" s="36">
        <v>100</v>
      </c>
      <c r="F15" s="36">
        <v>100</v>
      </c>
      <c r="G15" s="36"/>
      <c r="H15" s="36"/>
      <c r="I15" s="36"/>
      <c r="J15" s="36"/>
      <c r="K15" s="36"/>
      <c r="L15" s="36"/>
      <c r="M15" s="36"/>
      <c r="N15" s="36"/>
    </row>
    <row r="16" spans="2:14" ht="21" customHeight="1" thickBot="1" x14ac:dyDescent="0.3">
      <c r="B16" s="47" t="s">
        <v>107</v>
      </c>
      <c r="C16" s="36">
        <v>0</v>
      </c>
      <c r="D16" s="36">
        <v>16.14</v>
      </c>
      <c r="E16" s="36">
        <v>42.15</v>
      </c>
      <c r="F16" s="36">
        <v>63.23</v>
      </c>
      <c r="G16" s="36"/>
      <c r="H16" s="36"/>
      <c r="I16" s="36"/>
      <c r="J16" s="36"/>
      <c r="K16" s="36"/>
      <c r="L16" s="36"/>
      <c r="M16" s="36"/>
      <c r="N16" s="36"/>
    </row>
    <row r="17" spans="2:14" ht="21" customHeight="1" thickBot="1" x14ac:dyDescent="0.3">
      <c r="B17" s="47" t="s">
        <v>106</v>
      </c>
      <c r="C17" s="36">
        <v>0</v>
      </c>
      <c r="D17" s="36">
        <v>19</v>
      </c>
      <c r="E17" s="36">
        <v>42.42</v>
      </c>
      <c r="F17" s="36">
        <v>67.680000000000007</v>
      </c>
      <c r="G17" s="36"/>
      <c r="H17" s="36"/>
      <c r="I17" s="36"/>
      <c r="J17" s="36"/>
      <c r="K17" s="36"/>
      <c r="L17" s="36"/>
      <c r="M17" s="36"/>
      <c r="N17" s="36"/>
    </row>
    <row r="18" spans="2:14" ht="21" customHeight="1" thickBot="1" x14ac:dyDescent="0.3">
      <c r="B18" s="46" t="s">
        <v>14</v>
      </c>
      <c r="C18" s="2">
        <f>C14/C7</f>
        <v>0</v>
      </c>
      <c r="D18" s="2">
        <f t="shared" ref="D18:N18" si="3">D14/D7</f>
        <v>2.2857142857142856</v>
      </c>
      <c r="E18" s="2">
        <f t="shared" si="3"/>
        <v>3.3333333333333335</v>
      </c>
      <c r="F18" s="2">
        <f t="shared" si="3"/>
        <v>5.3043478260869561</v>
      </c>
      <c r="G18" s="2">
        <f t="shared" si="3"/>
        <v>0</v>
      </c>
      <c r="H18" s="2">
        <f t="shared" si="3"/>
        <v>0</v>
      </c>
      <c r="I18" s="2">
        <f t="shared" si="3"/>
        <v>0</v>
      </c>
      <c r="J18" s="2">
        <f t="shared" si="3"/>
        <v>0</v>
      </c>
      <c r="K18" s="2">
        <f t="shared" si="3"/>
        <v>0</v>
      </c>
      <c r="L18" s="2">
        <f t="shared" si="3"/>
        <v>0</v>
      </c>
      <c r="M18" s="2">
        <f t="shared" si="3"/>
        <v>0</v>
      </c>
      <c r="N18" s="2">
        <f t="shared" si="3"/>
        <v>0</v>
      </c>
    </row>
    <row r="19" spans="2:14" ht="21" customHeight="1" thickBot="1" x14ac:dyDescent="0.3">
      <c r="B19" s="46" t="s">
        <v>57</v>
      </c>
      <c r="C19" s="2">
        <f>(C14+C15)/C7</f>
        <v>0</v>
      </c>
      <c r="D19" s="2">
        <f t="shared" ref="D19:N19" si="4">(D14+D15)/D7</f>
        <v>3.7142857142857144</v>
      </c>
      <c r="E19" s="2">
        <f t="shared" si="4"/>
        <v>8.0952380952380949</v>
      </c>
      <c r="F19" s="2">
        <f t="shared" si="4"/>
        <v>9.6521739130434785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4"/>
        <v>0</v>
      </c>
      <c r="K19" s="2">
        <f t="shared" si="4"/>
        <v>0</v>
      </c>
      <c r="L19" s="2">
        <f t="shared" si="4"/>
        <v>0</v>
      </c>
      <c r="M19" s="2">
        <f t="shared" si="4"/>
        <v>0</v>
      </c>
      <c r="N19" s="2">
        <f t="shared" si="4"/>
        <v>0</v>
      </c>
    </row>
    <row r="20" spans="2:14" ht="21" customHeight="1" x14ac:dyDescent="0.25">
      <c r="B20" s="97" t="s">
        <v>15</v>
      </c>
      <c r="C20" s="98"/>
      <c r="D20" s="98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1">
    <mergeCell ref="B20:D20"/>
  </mergeCells>
  <conditionalFormatting sqref="C5:N6">
    <cfRule type="containsBlanks" dxfId="46" priority="8">
      <formula>LEN(TRIM(C5))=0</formula>
    </cfRule>
  </conditionalFormatting>
  <conditionalFormatting sqref="C8:N12">
    <cfRule type="containsBlanks" dxfId="45" priority="3">
      <formula>LEN(TRIM(C8))=0</formula>
    </cfRule>
  </conditionalFormatting>
  <conditionalFormatting sqref="C14:N17">
    <cfRule type="containsBlanks" dxfId="44" priority="1">
      <formula>LEN(TRIM(C14))=0</formula>
    </cfRule>
  </conditionalFormatting>
  <conditionalFormatting sqref="C18:N19">
    <cfRule type="cellIs" dxfId="43" priority="10" operator="lessThan">
      <formula>10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0"/>
  <sheetViews>
    <sheetView showGridLines="0" topLeftCell="A4" workbookViewId="0">
      <selection activeCell="S12" sqref="S12"/>
    </sheetView>
  </sheetViews>
  <sheetFormatPr defaultRowHeight="15" x14ac:dyDescent="0.25"/>
  <cols>
    <col min="1" max="1" width="1.5703125" customWidth="1"/>
    <col min="2" max="2" width="1.140625" customWidth="1"/>
    <col min="4" max="4" width="18.28515625" customWidth="1"/>
    <col min="5" max="7" width="9.85546875" customWidth="1"/>
    <col min="8" max="8" width="13.140625" customWidth="1"/>
    <col min="9" max="10" width="9.85546875" customWidth="1"/>
    <col min="11" max="11" width="8.42578125" customWidth="1"/>
    <col min="12" max="12" width="12.7109375" customWidth="1"/>
    <col min="13" max="15" width="9.85546875" customWidth="1"/>
    <col min="16" max="16" width="13.42578125" customWidth="1"/>
    <col min="17" max="17" width="9.85546875" customWidth="1"/>
  </cols>
  <sheetData>
    <row r="3" spans="4:17" ht="15.75" thickBot="1" x14ac:dyDescent="0.3"/>
    <row r="4" spans="4:17" ht="21.75" customHeight="1" thickBot="1" x14ac:dyDescent="0.3">
      <c r="D4" s="104" t="s">
        <v>46</v>
      </c>
      <c r="E4" s="105"/>
      <c r="F4" s="105"/>
      <c r="G4" s="105"/>
      <c r="H4" s="105"/>
      <c r="I4" s="106"/>
      <c r="L4" s="104" t="s">
        <v>47</v>
      </c>
      <c r="M4" s="105"/>
      <c r="N4" s="105"/>
      <c r="O4" s="105"/>
      <c r="P4" s="105"/>
      <c r="Q4" s="106"/>
    </row>
    <row r="5" spans="4:17" ht="21.75" customHeight="1" thickBot="1" x14ac:dyDescent="0.3">
      <c r="D5" s="107" t="s">
        <v>44</v>
      </c>
      <c r="E5" s="3">
        <v>2024</v>
      </c>
      <c r="F5" s="109">
        <v>2025</v>
      </c>
      <c r="G5" s="110"/>
      <c r="H5" s="111" t="s">
        <v>32</v>
      </c>
      <c r="I5" s="113" t="s">
        <v>16</v>
      </c>
      <c r="L5" s="107" t="s">
        <v>44</v>
      </c>
      <c r="M5" s="3">
        <f>E5</f>
        <v>2024</v>
      </c>
      <c r="N5" s="109">
        <f>F5</f>
        <v>2025</v>
      </c>
      <c r="O5" s="110"/>
      <c r="P5" s="111" t="s">
        <v>32</v>
      </c>
      <c r="Q5" s="113" t="s">
        <v>16</v>
      </c>
    </row>
    <row r="6" spans="4:17" ht="21.75" customHeight="1" thickBot="1" x14ac:dyDescent="0.3">
      <c r="D6" s="108"/>
      <c r="E6" s="25" t="s">
        <v>17</v>
      </c>
      <c r="F6" s="25" t="s">
        <v>18</v>
      </c>
      <c r="G6" s="4" t="s">
        <v>17</v>
      </c>
      <c r="H6" s="112"/>
      <c r="I6" s="114"/>
      <c r="L6" s="108"/>
      <c r="M6" s="25" t="s">
        <v>17</v>
      </c>
      <c r="N6" s="25" t="s">
        <v>18</v>
      </c>
      <c r="O6" s="4" t="s">
        <v>17</v>
      </c>
      <c r="P6" s="112"/>
      <c r="Q6" s="114"/>
    </row>
    <row r="7" spans="4:17" ht="21.75" customHeight="1" x14ac:dyDescent="0.25">
      <c r="D7" s="11" t="s">
        <v>55</v>
      </c>
      <c r="E7" s="41"/>
      <c r="F7" s="32">
        <v>19.2</v>
      </c>
      <c r="G7" s="28">
        <v>27.57</v>
      </c>
      <c r="H7" s="5">
        <f>IFERROR(G7/F7,"")</f>
        <v>1.4359375000000001</v>
      </c>
      <c r="I7" s="5" t="str">
        <f>IFERROR((G7-E7)/E7,"")</f>
        <v/>
      </c>
      <c r="L7" s="11" t="s">
        <v>55</v>
      </c>
      <c r="M7" s="41"/>
      <c r="N7" s="32">
        <v>19.2</v>
      </c>
      <c r="O7" s="28">
        <v>27.57</v>
      </c>
      <c r="P7" s="5">
        <f>IFERROR(O7/N7,"")</f>
        <v>1.4359375000000001</v>
      </c>
      <c r="Q7" s="5" t="str">
        <f>IFERROR((O7-M7)/M7,"")</f>
        <v/>
      </c>
    </row>
    <row r="8" spans="4:17" ht="21.75" customHeight="1" x14ac:dyDescent="0.25">
      <c r="D8" s="12" t="s">
        <v>48</v>
      </c>
      <c r="E8" s="41"/>
      <c r="F8" s="32">
        <v>0.17</v>
      </c>
      <c r="G8" s="28">
        <v>0.2</v>
      </c>
      <c r="H8" s="5">
        <f>IFERROR(G8/F8,"")</f>
        <v>1.1764705882352942</v>
      </c>
      <c r="I8" s="5" t="str">
        <f>IFERROR((G8-E8)/E8,"")</f>
        <v/>
      </c>
      <c r="L8" s="12" t="s">
        <v>48</v>
      </c>
      <c r="M8" s="41"/>
      <c r="N8" s="32">
        <v>0.17</v>
      </c>
      <c r="O8" s="28">
        <v>0.2</v>
      </c>
      <c r="P8" s="5">
        <f>IFERROR(O8/N8,"")</f>
        <v>1.1764705882352942</v>
      </c>
      <c r="Q8" s="5" t="str">
        <f>IFERROR((O8-M8)/M8,"")</f>
        <v/>
      </c>
    </row>
    <row r="9" spans="4:17" ht="21.75" customHeight="1" x14ac:dyDescent="0.25">
      <c r="D9" s="12" t="s">
        <v>50</v>
      </c>
      <c r="E9" s="41"/>
      <c r="F9" s="32">
        <v>5.6</v>
      </c>
      <c r="G9" s="28">
        <v>6.4</v>
      </c>
      <c r="H9" s="5">
        <f>IFERROR(G9/F9,"")</f>
        <v>1.142857142857143</v>
      </c>
      <c r="I9" s="5" t="str">
        <f>IFERROR((G9-E9)/E9,"")</f>
        <v/>
      </c>
      <c r="L9" s="12" t="s">
        <v>50</v>
      </c>
      <c r="M9" s="41"/>
      <c r="N9" s="32">
        <v>5.6</v>
      </c>
      <c r="O9" s="28">
        <v>6.4</v>
      </c>
      <c r="P9" s="5">
        <f>IFERROR(O9/N9,"")</f>
        <v>1.142857142857143</v>
      </c>
      <c r="Q9" s="5" t="str">
        <f>IFERROR((O9-M9)/M9,"")</f>
        <v/>
      </c>
    </row>
    <row r="10" spans="4:17" ht="21.75" customHeight="1" thickBot="1" x14ac:dyDescent="0.3">
      <c r="D10" s="12" t="s">
        <v>101</v>
      </c>
      <c r="E10" s="41"/>
      <c r="F10" s="32">
        <v>7.0000000000000007E-2</v>
      </c>
      <c r="G10" s="28">
        <v>0.05</v>
      </c>
      <c r="H10" s="5">
        <f>IFERROR(G10/F10,"")</f>
        <v>0.7142857142857143</v>
      </c>
      <c r="I10" s="5" t="str">
        <f>IFERROR((G10-E10)/E10,"")</f>
        <v/>
      </c>
      <c r="L10" s="12" t="s">
        <v>101</v>
      </c>
      <c r="M10" s="41"/>
      <c r="N10" s="32">
        <v>7.0000000000000007E-2</v>
      </c>
      <c r="O10" s="28">
        <v>0.05</v>
      </c>
      <c r="P10" s="5">
        <f>IFERROR(O10/N10,"")</f>
        <v>0.7142857142857143</v>
      </c>
      <c r="Q10" s="5" t="str">
        <f>IFERROR((O10-M10)/M10,"")</f>
        <v/>
      </c>
    </row>
    <row r="11" spans="4:17" ht="21.75" customHeight="1" thickBot="1" x14ac:dyDescent="0.3">
      <c r="D11" s="6" t="s">
        <v>19</v>
      </c>
      <c r="E11" s="42">
        <f>SUM(E7:E10)</f>
        <v>0</v>
      </c>
      <c r="F11" s="7">
        <f>SUM(F7:F10)</f>
        <v>25.04</v>
      </c>
      <c r="G11" s="42">
        <f>SUM(G7:G10)</f>
        <v>34.22</v>
      </c>
      <c r="H11" s="8">
        <f>IFERROR(G11/F11,"")</f>
        <v>1.3666134185303513</v>
      </c>
      <c r="I11" s="8" t="str">
        <f>IFERROR((G11-E11)/E11,"")</f>
        <v/>
      </c>
      <c r="L11" s="6" t="s">
        <v>19</v>
      </c>
      <c r="M11" s="42">
        <f>SUM(M7:M10)</f>
        <v>0</v>
      </c>
      <c r="N11" s="7">
        <f>SUM(N7:N10)</f>
        <v>25.04</v>
      </c>
      <c r="O11" s="42">
        <f>SUM(O7:O10)</f>
        <v>34.22</v>
      </c>
      <c r="P11" s="8">
        <f>IFERROR(O11/N11,"")</f>
        <v>1.3666134185303513</v>
      </c>
      <c r="Q11" s="8" t="str">
        <f>IFERROR((O11-M11)/M11,"")</f>
        <v/>
      </c>
    </row>
    <row r="12" spans="4:17" ht="21.75" customHeight="1" x14ac:dyDescent="0.25">
      <c r="D12" s="14" t="s">
        <v>45</v>
      </c>
    </row>
    <row r="13" spans="4:17" ht="15.75" thickBot="1" x14ac:dyDescent="0.3"/>
    <row r="14" spans="4:17" ht="23.25" customHeight="1" thickBot="1" x14ac:dyDescent="0.3">
      <c r="D14" s="99" t="s">
        <v>33</v>
      </c>
      <c r="E14" s="101" t="s">
        <v>34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</row>
    <row r="15" spans="4:17" ht="23.25" customHeight="1" thickBot="1" x14ac:dyDescent="0.3">
      <c r="D15" s="100"/>
      <c r="E15" s="19" t="s">
        <v>20</v>
      </c>
      <c r="F15" s="20" t="s">
        <v>21</v>
      </c>
      <c r="G15" s="20" t="s">
        <v>22</v>
      </c>
      <c r="H15" s="20" t="s">
        <v>23</v>
      </c>
      <c r="I15" s="20" t="s">
        <v>24</v>
      </c>
      <c r="J15" s="20" t="s">
        <v>25</v>
      </c>
      <c r="K15" s="20" t="s">
        <v>26</v>
      </c>
      <c r="L15" s="20" t="s">
        <v>27</v>
      </c>
      <c r="M15" s="20" t="s">
        <v>28</v>
      </c>
      <c r="N15" s="20" t="s">
        <v>29</v>
      </c>
      <c r="O15" s="20" t="s">
        <v>30</v>
      </c>
      <c r="P15" s="21" t="s">
        <v>31</v>
      </c>
      <c r="Q15" s="21" t="s">
        <v>19</v>
      </c>
    </row>
    <row r="16" spans="4:17" ht="23.25" customHeight="1" x14ac:dyDescent="0.25">
      <c r="D16" s="11" t="s">
        <v>55</v>
      </c>
      <c r="E16" s="32"/>
      <c r="F16" s="32">
        <v>24.57</v>
      </c>
      <c r="G16" s="32"/>
      <c r="H16" s="32">
        <v>27.57</v>
      </c>
      <c r="I16" s="32"/>
      <c r="J16" s="32"/>
      <c r="K16" s="32"/>
      <c r="L16" s="32"/>
      <c r="M16" s="32"/>
      <c r="N16" s="32"/>
      <c r="O16" s="32"/>
      <c r="P16" s="32"/>
      <c r="Q16" s="18">
        <f>SUM(E16:P16)</f>
        <v>52.14</v>
      </c>
    </row>
    <row r="17" spans="4:17" ht="23.25" customHeight="1" x14ac:dyDescent="0.25">
      <c r="D17" s="12" t="s">
        <v>48</v>
      </c>
      <c r="E17" s="32"/>
      <c r="F17" s="32">
        <v>0.11</v>
      </c>
      <c r="G17" s="32"/>
      <c r="H17" s="32">
        <v>0.2</v>
      </c>
      <c r="I17" s="32"/>
      <c r="J17" s="32"/>
      <c r="K17" s="32"/>
      <c r="L17" s="32"/>
      <c r="M17" s="32"/>
      <c r="N17" s="32"/>
      <c r="O17" s="32"/>
      <c r="P17" s="32"/>
      <c r="Q17" s="9">
        <f>SUM(E17:P17)</f>
        <v>0.31</v>
      </c>
    </row>
    <row r="18" spans="4:17" ht="23.25" customHeight="1" x14ac:dyDescent="0.25">
      <c r="D18" s="12" t="s">
        <v>50</v>
      </c>
      <c r="E18" s="32"/>
      <c r="F18" s="32">
        <v>4.0640000000000001</v>
      </c>
      <c r="G18" s="32"/>
      <c r="H18" s="32">
        <v>6.4</v>
      </c>
      <c r="I18" s="32"/>
      <c r="J18" s="32"/>
      <c r="K18" s="32"/>
      <c r="L18" s="32"/>
      <c r="M18" s="32"/>
      <c r="N18" s="32"/>
      <c r="O18" s="32"/>
      <c r="P18" s="32"/>
      <c r="Q18" s="9">
        <f>SUM(E18:P18)</f>
        <v>10.464</v>
      </c>
    </row>
    <row r="19" spans="4:17" ht="23.25" customHeight="1" thickBot="1" x14ac:dyDescent="0.3">
      <c r="D19" s="12" t="s">
        <v>101</v>
      </c>
      <c r="E19" s="32"/>
      <c r="F19" s="32">
        <v>0</v>
      </c>
      <c r="G19" s="32"/>
      <c r="H19" s="32">
        <v>0.05</v>
      </c>
      <c r="I19" s="32"/>
      <c r="J19" s="32"/>
      <c r="K19" s="32"/>
      <c r="L19" s="32"/>
      <c r="M19" s="32"/>
      <c r="N19" s="32"/>
      <c r="O19" s="32"/>
      <c r="P19" s="32"/>
      <c r="Q19" s="9">
        <f>SUM(E19:P19)</f>
        <v>0.05</v>
      </c>
    </row>
    <row r="20" spans="4:17" ht="23.25" customHeight="1" thickBot="1" x14ac:dyDescent="0.3">
      <c r="D20" s="16"/>
      <c r="E20" s="15">
        <f t="shared" ref="E20:Q20" si="0">SUM(E16:E19)</f>
        <v>0</v>
      </c>
      <c r="F20" s="15">
        <f t="shared" si="0"/>
        <v>28.744</v>
      </c>
      <c r="G20" s="15">
        <f t="shared" si="0"/>
        <v>0</v>
      </c>
      <c r="H20" s="15">
        <f t="shared" si="0"/>
        <v>34.22</v>
      </c>
      <c r="I20" s="15">
        <f t="shared" si="0"/>
        <v>0</v>
      </c>
      <c r="J20" s="15">
        <f t="shared" si="0"/>
        <v>0</v>
      </c>
      <c r="K20" s="15">
        <f t="shared" si="0"/>
        <v>0</v>
      </c>
      <c r="L20" s="15">
        <f t="shared" si="0"/>
        <v>0</v>
      </c>
      <c r="M20" s="15">
        <f t="shared" si="0"/>
        <v>0</v>
      </c>
      <c r="N20" s="15">
        <f t="shared" si="0"/>
        <v>0</v>
      </c>
      <c r="O20" s="15">
        <f t="shared" si="0"/>
        <v>0</v>
      </c>
      <c r="P20" s="17">
        <f t="shared" si="0"/>
        <v>0</v>
      </c>
      <c r="Q20" s="10">
        <f t="shared" si="0"/>
        <v>62.963999999999999</v>
      </c>
    </row>
  </sheetData>
  <mergeCells count="12">
    <mergeCell ref="D14:D15"/>
    <mergeCell ref="E14:Q14"/>
    <mergeCell ref="D4:I4"/>
    <mergeCell ref="L4:Q4"/>
    <mergeCell ref="D5:D6"/>
    <mergeCell ref="F5:G5"/>
    <mergeCell ref="H5:H6"/>
    <mergeCell ref="I5:I6"/>
    <mergeCell ref="L5:L6"/>
    <mergeCell ref="N5:O5"/>
    <mergeCell ref="P5:P6"/>
    <mergeCell ref="Q5:Q6"/>
  </mergeCells>
  <conditionalFormatting sqref="E7:G10">
    <cfRule type="containsBlanks" dxfId="42" priority="3">
      <formula>LEN(TRIM(E7))=0</formula>
    </cfRule>
  </conditionalFormatting>
  <conditionalFormatting sqref="E16:P19">
    <cfRule type="containsBlanks" dxfId="41" priority="1">
      <formula>LEN(TRIM(E16))=0</formula>
    </cfRule>
  </conditionalFormatting>
  <conditionalFormatting sqref="M7:O10">
    <cfRule type="containsBlanks" dxfId="40" priority="2">
      <formula>LEN(TRIM(M7))=0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showGridLines="0" tabSelected="1" workbookViewId="0">
      <selection activeCell="B6" sqref="B6"/>
    </sheetView>
  </sheetViews>
  <sheetFormatPr defaultRowHeight="15" x14ac:dyDescent="0.25"/>
  <cols>
    <col min="4" max="4" width="12.140625" customWidth="1"/>
  </cols>
  <sheetData>
    <row r="2" spans="3:17" ht="15.75" thickBot="1" x14ac:dyDescent="0.3">
      <c r="C2" s="14" t="s">
        <v>45</v>
      </c>
    </row>
    <row r="3" spans="3:17" ht="18.75" customHeight="1" x14ac:dyDescent="0.25">
      <c r="C3" s="119" t="s">
        <v>44</v>
      </c>
      <c r="D3" s="121" t="s">
        <v>56</v>
      </c>
      <c r="E3" s="117" t="s">
        <v>34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</row>
    <row r="4" spans="3:17" ht="18.75" customHeight="1" x14ac:dyDescent="0.25">
      <c r="C4" s="120"/>
      <c r="D4" s="122"/>
      <c r="E4" s="34" t="s">
        <v>20</v>
      </c>
      <c r="F4" s="34" t="s">
        <v>21</v>
      </c>
      <c r="G4" s="34" t="s">
        <v>22</v>
      </c>
      <c r="H4" s="34" t="s">
        <v>23</v>
      </c>
      <c r="I4" s="34" t="s">
        <v>24</v>
      </c>
      <c r="J4" s="34" t="s">
        <v>25</v>
      </c>
      <c r="K4" s="34" t="s">
        <v>26</v>
      </c>
      <c r="L4" s="34" t="s">
        <v>27</v>
      </c>
      <c r="M4" s="34" t="s">
        <v>28</v>
      </c>
      <c r="N4" s="34" t="s">
        <v>29</v>
      </c>
      <c r="O4" s="34" t="s">
        <v>30</v>
      </c>
      <c r="P4" s="34" t="s">
        <v>31</v>
      </c>
      <c r="Q4" s="35" t="s">
        <v>19</v>
      </c>
    </row>
    <row r="5" spans="3:17" ht="18.75" customHeight="1" x14ac:dyDescent="0.25">
      <c r="C5" s="115" t="s">
        <v>54</v>
      </c>
      <c r="D5" s="37" t="s">
        <v>52</v>
      </c>
      <c r="E5" s="30"/>
      <c r="F5" s="30">
        <v>24.67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28">
        <f>SUM(E5:P5)</f>
        <v>24.67</v>
      </c>
    </row>
    <row r="6" spans="3:17" ht="18.75" customHeight="1" x14ac:dyDescent="0.25">
      <c r="C6" s="115"/>
      <c r="D6" s="37" t="s">
        <v>53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28">
        <f t="shared" ref="Q6:Q12" si="0">SUM(E6:P6)</f>
        <v>0</v>
      </c>
    </row>
    <row r="7" spans="3:17" ht="18.75" customHeight="1" x14ac:dyDescent="0.25">
      <c r="C7" s="115" t="s">
        <v>48</v>
      </c>
      <c r="D7" s="37" t="s">
        <v>52</v>
      </c>
      <c r="E7" s="30"/>
      <c r="F7" s="30">
        <v>0.11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28">
        <f t="shared" si="0"/>
        <v>0.11</v>
      </c>
    </row>
    <row r="8" spans="3:17" ht="18.75" customHeight="1" x14ac:dyDescent="0.25">
      <c r="C8" s="115"/>
      <c r="D8" s="37" t="s">
        <v>53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8">
        <f t="shared" si="0"/>
        <v>0</v>
      </c>
    </row>
    <row r="9" spans="3:17" ht="18.75" customHeight="1" x14ac:dyDescent="0.25">
      <c r="C9" s="115" t="s">
        <v>50</v>
      </c>
      <c r="D9" s="37" t="s">
        <v>52</v>
      </c>
      <c r="E9" s="30"/>
      <c r="F9" s="30">
        <v>4.0640000000000001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28">
        <f t="shared" si="0"/>
        <v>4.0640000000000001</v>
      </c>
    </row>
    <row r="10" spans="3:17" ht="18.75" customHeight="1" x14ac:dyDescent="0.25">
      <c r="C10" s="115"/>
      <c r="D10" s="37" t="s">
        <v>53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28">
        <f t="shared" si="0"/>
        <v>0</v>
      </c>
    </row>
    <row r="11" spans="3:17" ht="18.75" customHeight="1" x14ac:dyDescent="0.25">
      <c r="C11" s="115" t="s">
        <v>49</v>
      </c>
      <c r="D11" s="37" t="s">
        <v>52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8">
        <f t="shared" si="0"/>
        <v>0</v>
      </c>
    </row>
    <row r="12" spans="3:17" ht="18.75" customHeight="1" thickBot="1" x14ac:dyDescent="0.3">
      <c r="C12" s="115"/>
      <c r="D12" s="38" t="s">
        <v>53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9">
        <f t="shared" si="0"/>
        <v>0</v>
      </c>
    </row>
    <row r="14" spans="3:17" x14ac:dyDescent="0.25">
      <c r="C14" s="115" t="s">
        <v>54</v>
      </c>
      <c r="D14" s="37" t="s">
        <v>52</v>
      </c>
      <c r="E14" s="39" t="str">
        <f>IFERROR(E5/SUM(E5:E6),"")</f>
        <v/>
      </c>
      <c r="F14" s="39">
        <f t="shared" ref="F14:P14" si="1">IFERROR(F5/SUM(F5:F6),"")</f>
        <v>1</v>
      </c>
      <c r="G14" s="39" t="str">
        <f t="shared" si="1"/>
        <v/>
      </c>
      <c r="H14" s="39" t="str">
        <f t="shared" si="1"/>
        <v/>
      </c>
      <c r="I14" s="39" t="str">
        <f t="shared" si="1"/>
        <v/>
      </c>
      <c r="J14" s="39" t="str">
        <f t="shared" si="1"/>
        <v/>
      </c>
      <c r="K14" s="39" t="str">
        <f t="shared" si="1"/>
        <v/>
      </c>
      <c r="L14" s="39" t="str">
        <f t="shared" si="1"/>
        <v/>
      </c>
      <c r="M14" s="39" t="str">
        <f t="shared" si="1"/>
        <v/>
      </c>
      <c r="N14" s="39" t="str">
        <f t="shared" si="1"/>
        <v/>
      </c>
      <c r="O14" s="39" t="str">
        <f t="shared" si="1"/>
        <v/>
      </c>
      <c r="P14" s="39" t="str">
        <f t="shared" si="1"/>
        <v/>
      </c>
    </row>
    <row r="15" spans="3:17" x14ac:dyDescent="0.25">
      <c r="C15" s="115"/>
      <c r="D15" s="37" t="s">
        <v>53</v>
      </c>
      <c r="E15" s="39" t="str">
        <f>IFERROR(E6/SUM(E5:E6),"")</f>
        <v/>
      </c>
      <c r="F15" s="39">
        <f t="shared" ref="F15:P15" si="2">IFERROR(F6/SUM(F5:F6),"")</f>
        <v>0</v>
      </c>
      <c r="G15" s="39" t="str">
        <f t="shared" si="2"/>
        <v/>
      </c>
      <c r="H15" s="39" t="str">
        <f t="shared" si="2"/>
        <v/>
      </c>
      <c r="I15" s="39" t="str">
        <f t="shared" si="2"/>
        <v/>
      </c>
      <c r="J15" s="39" t="str">
        <f t="shared" si="2"/>
        <v/>
      </c>
      <c r="K15" s="39" t="str">
        <f t="shared" si="2"/>
        <v/>
      </c>
      <c r="L15" s="39" t="str">
        <f t="shared" si="2"/>
        <v/>
      </c>
      <c r="M15" s="39" t="str">
        <f t="shared" si="2"/>
        <v/>
      </c>
      <c r="N15" s="39" t="str">
        <f t="shared" si="2"/>
        <v/>
      </c>
      <c r="O15" s="39" t="str">
        <f t="shared" si="2"/>
        <v/>
      </c>
      <c r="P15" s="39" t="str">
        <f t="shared" si="2"/>
        <v/>
      </c>
    </row>
    <row r="16" spans="3:17" x14ac:dyDescent="0.25">
      <c r="C16" s="115" t="s">
        <v>48</v>
      </c>
      <c r="D16" s="37" t="s">
        <v>52</v>
      </c>
      <c r="E16" s="39" t="str">
        <f>IFERROR(E7/SUM(E7:E8),"")</f>
        <v/>
      </c>
      <c r="F16" s="39">
        <f t="shared" ref="F16:P16" si="3">IFERROR(F7/SUM(F7:F8),"")</f>
        <v>1</v>
      </c>
      <c r="G16" s="39" t="str">
        <f t="shared" si="3"/>
        <v/>
      </c>
      <c r="H16" s="39" t="str">
        <f t="shared" si="3"/>
        <v/>
      </c>
      <c r="I16" s="39" t="str">
        <f t="shared" si="3"/>
        <v/>
      </c>
      <c r="J16" s="39" t="str">
        <f t="shared" si="3"/>
        <v/>
      </c>
      <c r="K16" s="39" t="str">
        <f t="shared" si="3"/>
        <v/>
      </c>
      <c r="L16" s="39" t="str">
        <f t="shared" si="3"/>
        <v/>
      </c>
      <c r="M16" s="39" t="str">
        <f t="shared" si="3"/>
        <v/>
      </c>
      <c r="N16" s="39" t="str">
        <f t="shared" si="3"/>
        <v/>
      </c>
      <c r="O16" s="39" t="str">
        <f t="shared" si="3"/>
        <v/>
      </c>
      <c r="P16" s="39" t="str">
        <f t="shared" si="3"/>
        <v/>
      </c>
    </row>
    <row r="17" spans="3:16" x14ac:dyDescent="0.25">
      <c r="C17" s="115"/>
      <c r="D17" s="37" t="s">
        <v>53</v>
      </c>
      <c r="E17" s="39" t="str">
        <f>IFERROR(E8/SUM(E7:E8),"")</f>
        <v/>
      </c>
      <c r="F17" s="39">
        <f t="shared" ref="F17:P17" si="4">IFERROR(F8/SUM(F7:F8),"")</f>
        <v>0</v>
      </c>
      <c r="G17" s="39" t="str">
        <f t="shared" si="4"/>
        <v/>
      </c>
      <c r="H17" s="39" t="str">
        <f t="shared" si="4"/>
        <v/>
      </c>
      <c r="I17" s="39" t="str">
        <f t="shared" si="4"/>
        <v/>
      </c>
      <c r="J17" s="39" t="str">
        <f t="shared" si="4"/>
        <v/>
      </c>
      <c r="K17" s="39" t="str">
        <f t="shared" si="4"/>
        <v/>
      </c>
      <c r="L17" s="39" t="str">
        <f t="shared" si="4"/>
        <v/>
      </c>
      <c r="M17" s="39" t="str">
        <f t="shared" si="4"/>
        <v/>
      </c>
      <c r="N17" s="39" t="str">
        <f t="shared" si="4"/>
        <v/>
      </c>
      <c r="O17" s="39" t="str">
        <f t="shared" si="4"/>
        <v/>
      </c>
      <c r="P17" s="39" t="str">
        <f t="shared" si="4"/>
        <v/>
      </c>
    </row>
    <row r="18" spans="3:16" x14ac:dyDescent="0.25">
      <c r="C18" s="115" t="s">
        <v>50</v>
      </c>
      <c r="D18" s="37" t="s">
        <v>52</v>
      </c>
      <c r="E18" s="39" t="str">
        <f>IFERROR(E9/SUM(E9:E10),"")</f>
        <v/>
      </c>
      <c r="F18" s="39">
        <f t="shared" ref="F18:P18" si="5">IFERROR(F9/SUM(F9:F10),"")</f>
        <v>1</v>
      </c>
      <c r="G18" s="39" t="str">
        <f t="shared" si="5"/>
        <v/>
      </c>
      <c r="H18" s="39" t="str">
        <f t="shared" si="5"/>
        <v/>
      </c>
      <c r="I18" s="39" t="str">
        <f t="shared" si="5"/>
        <v/>
      </c>
      <c r="J18" s="39" t="str">
        <f t="shared" si="5"/>
        <v/>
      </c>
      <c r="K18" s="39" t="str">
        <f t="shared" si="5"/>
        <v/>
      </c>
      <c r="L18" s="39" t="str">
        <f t="shared" si="5"/>
        <v/>
      </c>
      <c r="M18" s="39" t="str">
        <f t="shared" si="5"/>
        <v/>
      </c>
      <c r="N18" s="39" t="str">
        <f t="shared" si="5"/>
        <v/>
      </c>
      <c r="O18" s="39" t="str">
        <f t="shared" si="5"/>
        <v/>
      </c>
      <c r="P18" s="39" t="str">
        <f t="shared" si="5"/>
        <v/>
      </c>
    </row>
    <row r="19" spans="3:16" x14ac:dyDescent="0.25">
      <c r="C19" s="115"/>
      <c r="D19" s="37" t="s">
        <v>53</v>
      </c>
      <c r="E19" s="39" t="str">
        <f>IFERROR(E10/SUM(E9:E10),"")</f>
        <v/>
      </c>
      <c r="F19" s="39">
        <f t="shared" ref="F19:P19" si="6">IFERROR(F10/SUM(F9:F10),"")</f>
        <v>0</v>
      </c>
      <c r="G19" s="39" t="str">
        <f t="shared" si="6"/>
        <v/>
      </c>
      <c r="H19" s="39" t="str">
        <f t="shared" si="6"/>
        <v/>
      </c>
      <c r="I19" s="39" t="str">
        <f t="shared" si="6"/>
        <v/>
      </c>
      <c r="J19" s="39" t="str">
        <f t="shared" si="6"/>
        <v/>
      </c>
      <c r="K19" s="39" t="str">
        <f t="shared" si="6"/>
        <v/>
      </c>
      <c r="L19" s="39" t="str">
        <f t="shared" si="6"/>
        <v/>
      </c>
      <c r="M19" s="39" t="str">
        <f t="shared" si="6"/>
        <v/>
      </c>
      <c r="N19" s="39" t="str">
        <f t="shared" si="6"/>
        <v/>
      </c>
      <c r="O19" s="39" t="str">
        <f t="shared" si="6"/>
        <v/>
      </c>
      <c r="P19" s="39" t="str">
        <f t="shared" si="6"/>
        <v/>
      </c>
    </row>
    <row r="20" spans="3:16" x14ac:dyDescent="0.25">
      <c r="C20" s="115" t="s">
        <v>101</v>
      </c>
      <c r="D20" s="37" t="s">
        <v>52</v>
      </c>
      <c r="E20" s="39" t="str">
        <f>IFERROR(E11/SUM(E11:E12),"")</f>
        <v/>
      </c>
      <c r="F20" s="39" t="str">
        <f t="shared" ref="F20:P20" si="7">IFERROR(F11/SUM(F11:F12),"")</f>
        <v/>
      </c>
      <c r="G20" s="39" t="str">
        <f t="shared" si="7"/>
        <v/>
      </c>
      <c r="H20" s="39" t="str">
        <f t="shared" si="7"/>
        <v/>
      </c>
      <c r="I20" s="39" t="str">
        <f t="shared" si="7"/>
        <v/>
      </c>
      <c r="J20" s="39" t="str">
        <f t="shared" si="7"/>
        <v/>
      </c>
      <c r="K20" s="39" t="str">
        <f t="shared" si="7"/>
        <v/>
      </c>
      <c r="L20" s="39" t="str">
        <f t="shared" si="7"/>
        <v/>
      </c>
      <c r="M20" s="39" t="str">
        <f t="shared" si="7"/>
        <v/>
      </c>
      <c r="N20" s="39" t="str">
        <f t="shared" si="7"/>
        <v/>
      </c>
      <c r="O20" s="39" t="str">
        <f t="shared" si="7"/>
        <v/>
      </c>
      <c r="P20" s="39" t="str">
        <f t="shared" si="7"/>
        <v/>
      </c>
    </row>
    <row r="21" spans="3:16" ht="15.75" thickBot="1" x14ac:dyDescent="0.3">
      <c r="C21" s="116"/>
      <c r="D21" s="38" t="s">
        <v>53</v>
      </c>
      <c r="E21" s="40" t="str">
        <f>IFERROR(E12/SUM(E11:E12),"")</f>
        <v/>
      </c>
      <c r="F21" s="40" t="str">
        <f t="shared" ref="F21:P21" si="8">IFERROR(F12/SUM(F11:F12),"")</f>
        <v/>
      </c>
      <c r="G21" s="40" t="str">
        <f t="shared" si="8"/>
        <v/>
      </c>
      <c r="H21" s="40" t="str">
        <f t="shared" si="8"/>
        <v/>
      </c>
      <c r="I21" s="40" t="str">
        <f t="shared" si="8"/>
        <v/>
      </c>
      <c r="J21" s="40" t="str">
        <f t="shared" si="8"/>
        <v/>
      </c>
      <c r="K21" s="40" t="str">
        <f t="shared" si="8"/>
        <v/>
      </c>
      <c r="L21" s="40" t="str">
        <f t="shared" si="8"/>
        <v/>
      </c>
      <c r="M21" s="40" t="str">
        <f t="shared" si="8"/>
        <v/>
      </c>
      <c r="N21" s="40" t="str">
        <f t="shared" si="8"/>
        <v/>
      </c>
      <c r="O21" s="40" t="str">
        <f t="shared" si="8"/>
        <v/>
      </c>
      <c r="P21" s="40" t="str">
        <f t="shared" si="8"/>
        <v/>
      </c>
    </row>
  </sheetData>
  <mergeCells count="11">
    <mergeCell ref="E3:Q3"/>
    <mergeCell ref="C3:C4"/>
    <mergeCell ref="D3:D4"/>
    <mergeCell ref="C14:C15"/>
    <mergeCell ref="C16:C17"/>
    <mergeCell ref="C18:C19"/>
    <mergeCell ref="C20:C21"/>
    <mergeCell ref="C5:C6"/>
    <mergeCell ref="C7:C8"/>
    <mergeCell ref="C9:C10"/>
    <mergeCell ref="C11:C12"/>
  </mergeCells>
  <conditionalFormatting sqref="E5:P12">
    <cfRule type="containsBlanks" dxfId="39" priority="1">
      <formula>LEN(TRIM(E5))=0</formula>
    </cfRule>
  </conditionalFormatting>
  <conditionalFormatting sqref="E14:P21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14"/>
  <sheetViews>
    <sheetView showGridLines="0" zoomScale="87" zoomScaleNormal="87" workbookViewId="0">
      <selection activeCell="D16" sqref="D16"/>
    </sheetView>
  </sheetViews>
  <sheetFormatPr defaultRowHeight="15" x14ac:dyDescent="0.25"/>
  <cols>
    <col min="3" max="3" width="30.28515625" bestFit="1" customWidth="1"/>
  </cols>
  <sheetData>
    <row r="2" spans="3:29" ht="15.75" thickBot="1" x14ac:dyDescent="0.3">
      <c r="C2" s="14" t="s">
        <v>45</v>
      </c>
    </row>
    <row r="3" spans="3:29" x14ac:dyDescent="0.25">
      <c r="C3" s="119" t="s">
        <v>51</v>
      </c>
      <c r="D3" s="117" t="s">
        <v>100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8"/>
    </row>
    <row r="4" spans="3:29" x14ac:dyDescent="0.25">
      <c r="C4" s="120"/>
      <c r="D4" s="122" t="s">
        <v>20</v>
      </c>
      <c r="E4" s="122"/>
      <c r="F4" s="122" t="s">
        <v>21</v>
      </c>
      <c r="G4" s="122"/>
      <c r="H4" s="122" t="s">
        <v>22</v>
      </c>
      <c r="I4" s="122"/>
      <c r="J4" s="122" t="s">
        <v>23</v>
      </c>
      <c r="K4" s="122"/>
      <c r="L4" s="122" t="s">
        <v>24</v>
      </c>
      <c r="M4" s="122"/>
      <c r="N4" s="122" t="s">
        <v>25</v>
      </c>
      <c r="O4" s="122"/>
      <c r="P4" s="122" t="s">
        <v>26</v>
      </c>
      <c r="Q4" s="122"/>
      <c r="R4" s="122" t="s">
        <v>27</v>
      </c>
      <c r="S4" s="122"/>
      <c r="T4" s="122" t="s">
        <v>28</v>
      </c>
      <c r="U4" s="122"/>
      <c r="V4" s="122" t="s">
        <v>29</v>
      </c>
      <c r="W4" s="122"/>
      <c r="X4" s="122" t="s">
        <v>30</v>
      </c>
      <c r="Y4" s="122"/>
      <c r="Z4" s="122" t="s">
        <v>31</v>
      </c>
      <c r="AA4" s="122"/>
      <c r="AB4" s="122" t="s">
        <v>19</v>
      </c>
      <c r="AC4" s="123"/>
    </row>
    <row r="5" spans="3:29" x14ac:dyDescent="0.25">
      <c r="C5" s="120"/>
      <c r="D5" s="34" t="s">
        <v>73</v>
      </c>
      <c r="E5" s="34" t="s">
        <v>17</v>
      </c>
      <c r="F5" s="34" t="s">
        <v>73</v>
      </c>
      <c r="G5" s="34" t="s">
        <v>17</v>
      </c>
      <c r="H5" s="34" t="s">
        <v>73</v>
      </c>
      <c r="I5" s="34" t="s">
        <v>17</v>
      </c>
      <c r="J5" s="34" t="s">
        <v>73</v>
      </c>
      <c r="K5" s="34" t="s">
        <v>17</v>
      </c>
      <c r="L5" s="34" t="s">
        <v>73</v>
      </c>
      <c r="M5" s="34" t="s">
        <v>17</v>
      </c>
      <c r="N5" s="34" t="s">
        <v>73</v>
      </c>
      <c r="O5" s="34" t="s">
        <v>17</v>
      </c>
      <c r="P5" s="34" t="s">
        <v>73</v>
      </c>
      <c r="Q5" s="34" t="s">
        <v>17</v>
      </c>
      <c r="R5" s="34" t="s">
        <v>73</v>
      </c>
      <c r="S5" s="34" t="s">
        <v>17</v>
      </c>
      <c r="T5" s="34" t="s">
        <v>73</v>
      </c>
      <c r="U5" s="34" t="s">
        <v>17</v>
      </c>
      <c r="V5" s="34" t="s">
        <v>73</v>
      </c>
      <c r="W5" s="34" t="s">
        <v>17</v>
      </c>
      <c r="X5" s="34" t="s">
        <v>73</v>
      </c>
      <c r="Y5" s="34" t="s">
        <v>17</v>
      </c>
      <c r="Z5" s="34" t="s">
        <v>73</v>
      </c>
      <c r="AA5" s="34" t="s">
        <v>17</v>
      </c>
      <c r="AB5" s="34" t="s">
        <v>73</v>
      </c>
      <c r="AC5" s="35" t="s">
        <v>17</v>
      </c>
    </row>
    <row r="6" spans="3:29" ht="23.25" customHeight="1" x14ac:dyDescent="0.25">
      <c r="C6" s="76" t="s">
        <v>64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74">
        <f>D6+F6+H6+J6+L6+N6+P6+R6+T6+V6+X6+Z6</f>
        <v>0</v>
      </c>
      <c r="AC6" s="75">
        <f t="shared" ref="AC6:AC13" si="0">E6+G6+I6+K6+M6+O6+Q6+S6+U6+W6+Y6+AA6</f>
        <v>0</v>
      </c>
    </row>
    <row r="7" spans="3:29" ht="23.25" customHeight="1" x14ac:dyDescent="0.25">
      <c r="C7" s="76" t="s">
        <v>65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74">
        <f t="shared" ref="AB7:AB13" si="1">D7+F7+H7+J7+L7+N7+P7+R7+T7+V7+X7+Z7</f>
        <v>0</v>
      </c>
      <c r="AC7" s="75">
        <f t="shared" si="0"/>
        <v>0</v>
      </c>
    </row>
    <row r="8" spans="3:29" ht="23.25" customHeight="1" x14ac:dyDescent="0.25">
      <c r="C8" s="76" t="s">
        <v>66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74">
        <f t="shared" si="1"/>
        <v>0</v>
      </c>
      <c r="AC8" s="75">
        <f t="shared" si="0"/>
        <v>0</v>
      </c>
    </row>
    <row r="9" spans="3:29" ht="23.25" customHeight="1" x14ac:dyDescent="0.25">
      <c r="C9" s="76" t="s">
        <v>67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74">
        <f t="shared" si="1"/>
        <v>0</v>
      </c>
      <c r="AC9" s="75">
        <f t="shared" si="0"/>
        <v>0</v>
      </c>
    </row>
    <row r="10" spans="3:29" ht="23.25" customHeight="1" x14ac:dyDescent="0.25">
      <c r="C10" s="76" t="s">
        <v>68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74">
        <f t="shared" si="1"/>
        <v>0</v>
      </c>
      <c r="AC10" s="75">
        <f t="shared" si="0"/>
        <v>0</v>
      </c>
    </row>
    <row r="11" spans="3:29" ht="23.25" customHeight="1" x14ac:dyDescent="0.25">
      <c r="C11" s="76" t="s">
        <v>69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74">
        <f t="shared" si="1"/>
        <v>0</v>
      </c>
      <c r="AC11" s="75">
        <f t="shared" si="0"/>
        <v>0</v>
      </c>
    </row>
    <row r="12" spans="3:29" ht="23.25" customHeight="1" x14ac:dyDescent="0.25">
      <c r="C12" s="76" t="s">
        <v>70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>
        <f t="shared" si="1"/>
        <v>0</v>
      </c>
      <c r="AC12" s="75">
        <f t="shared" si="0"/>
        <v>0</v>
      </c>
    </row>
    <row r="13" spans="3:29" ht="23.25" customHeight="1" x14ac:dyDescent="0.25">
      <c r="C13" s="76" t="s">
        <v>71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74">
        <f t="shared" si="1"/>
        <v>0</v>
      </c>
      <c r="AC13" s="75">
        <f t="shared" si="0"/>
        <v>0</v>
      </c>
    </row>
    <row r="14" spans="3:29" ht="15.75" thickBot="1" x14ac:dyDescent="0.3">
      <c r="C14" s="71" t="s">
        <v>19</v>
      </c>
      <c r="D14" s="72">
        <f>SUM(D6:D13)</f>
        <v>0</v>
      </c>
      <c r="E14" s="72">
        <f t="shared" ref="E14:AA14" si="2">SUM(E6:E13)</f>
        <v>0</v>
      </c>
      <c r="F14" s="72">
        <f t="shared" si="2"/>
        <v>0</v>
      </c>
      <c r="G14" s="72">
        <f t="shared" si="2"/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72">
        <f t="shared" si="2"/>
        <v>0</v>
      </c>
      <c r="T14" s="72">
        <f t="shared" si="2"/>
        <v>0</v>
      </c>
      <c r="U14" s="72">
        <f t="shared" si="2"/>
        <v>0</v>
      </c>
      <c r="V14" s="72">
        <f t="shared" si="2"/>
        <v>0</v>
      </c>
      <c r="W14" s="72">
        <f t="shared" si="2"/>
        <v>0</v>
      </c>
      <c r="X14" s="72">
        <f t="shared" si="2"/>
        <v>0</v>
      </c>
      <c r="Y14" s="72">
        <f t="shared" si="2"/>
        <v>0</v>
      </c>
      <c r="Z14" s="72">
        <f t="shared" si="2"/>
        <v>0</v>
      </c>
      <c r="AA14" s="72">
        <f t="shared" si="2"/>
        <v>0</v>
      </c>
      <c r="AB14" s="72">
        <f>SUM(AB6:AB13)</f>
        <v>0</v>
      </c>
      <c r="AC14" s="73">
        <f>SUM(AC6:AC13)</f>
        <v>0</v>
      </c>
    </row>
  </sheetData>
  <mergeCells count="15">
    <mergeCell ref="V4:W4"/>
    <mergeCell ref="X4:Y4"/>
    <mergeCell ref="Z4:AA4"/>
    <mergeCell ref="AB4:AC4"/>
    <mergeCell ref="C3:C5"/>
    <mergeCell ref="D4:E4"/>
    <mergeCell ref="F4:G4"/>
    <mergeCell ref="H4:I4"/>
    <mergeCell ref="J4:K4"/>
    <mergeCell ref="L4:M4"/>
    <mergeCell ref="D3:AC3"/>
    <mergeCell ref="N4:O4"/>
    <mergeCell ref="P4:Q4"/>
    <mergeCell ref="R4:S4"/>
    <mergeCell ref="T4:U4"/>
  </mergeCells>
  <conditionalFormatting sqref="D6:AA13">
    <cfRule type="containsBlanks" dxfId="38" priority="1">
      <formula>LEN(TRIM(D6))=0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"/>
  <sheetViews>
    <sheetView showGridLines="0" workbookViewId="0">
      <selection activeCell="P18" sqref="P18"/>
    </sheetView>
  </sheetViews>
  <sheetFormatPr defaultRowHeight="15" x14ac:dyDescent="0.25"/>
  <sheetData>
    <row r="1" spans="3:16" ht="15.75" thickBot="1" x14ac:dyDescent="0.3"/>
    <row r="2" spans="3:16" ht="15.75" customHeight="1" thickBot="1" x14ac:dyDescent="0.3">
      <c r="C2" s="124" t="s">
        <v>58</v>
      </c>
      <c r="D2" s="101" t="s">
        <v>34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26"/>
      <c r="P2" s="56"/>
    </row>
    <row r="3" spans="3:16" ht="15.75" thickBot="1" x14ac:dyDescent="0.3">
      <c r="C3" s="125"/>
      <c r="D3" s="49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0" t="s">
        <v>25</v>
      </c>
      <c r="J3" s="50" t="s">
        <v>26</v>
      </c>
      <c r="K3" s="50" t="s">
        <v>27</v>
      </c>
      <c r="L3" s="50" t="s">
        <v>28</v>
      </c>
      <c r="M3" s="50" t="s">
        <v>29</v>
      </c>
      <c r="N3" s="50" t="s">
        <v>30</v>
      </c>
      <c r="O3" s="50" t="s">
        <v>31</v>
      </c>
      <c r="P3" s="51" t="s">
        <v>19</v>
      </c>
    </row>
    <row r="4" spans="3:16" ht="22.5" customHeight="1" x14ac:dyDescent="0.25">
      <c r="C4" s="54" t="s">
        <v>59</v>
      </c>
      <c r="D4" s="52">
        <f>SUM('Sales Analysis'!E16:E17)</f>
        <v>0</v>
      </c>
      <c r="E4" s="48">
        <v>24.67</v>
      </c>
      <c r="F4" s="48">
        <f>SUM('Sales Analysis'!G16:G17)</f>
        <v>0</v>
      </c>
      <c r="G4" s="48">
        <f>SUM('Sales Analysis'!H16:H17)</f>
        <v>27.77</v>
      </c>
      <c r="H4" s="48">
        <f>SUM('Sales Analysis'!I16:I17)</f>
        <v>0</v>
      </c>
      <c r="I4" s="48">
        <f>SUM('Sales Analysis'!J16:J17)</f>
        <v>0</v>
      </c>
      <c r="J4" s="48">
        <f>SUM('Sales Analysis'!K16:K17)</f>
        <v>0</v>
      </c>
      <c r="K4" s="48">
        <f>SUM('Sales Analysis'!L16:L17)</f>
        <v>0</v>
      </c>
      <c r="L4" s="48">
        <f>SUM('Sales Analysis'!M16:M17)</f>
        <v>0</v>
      </c>
      <c r="M4" s="48">
        <f>SUM('Sales Analysis'!N16:N17)</f>
        <v>0</v>
      </c>
      <c r="N4" s="48">
        <f>SUM('Sales Analysis'!O16:O17)</f>
        <v>0</v>
      </c>
      <c r="O4" s="48">
        <f>SUM('Sales Analysis'!P16:P17)</f>
        <v>0</v>
      </c>
      <c r="P4" s="53">
        <f>SUM('Sales Analysis'!Q16:Q17)</f>
        <v>52.45</v>
      </c>
    </row>
    <row r="5" spans="3:16" ht="22.5" customHeight="1" thickBot="1" x14ac:dyDescent="0.3">
      <c r="C5" s="55" t="s">
        <v>60</v>
      </c>
      <c r="D5" s="33">
        <f>SUM('Sales Analysis'!E18:E19)</f>
        <v>0</v>
      </c>
      <c r="E5" s="31">
        <v>4.0640000000000001</v>
      </c>
      <c r="F5" s="31">
        <f>SUM('Sales Analysis'!G18:G19)</f>
        <v>0</v>
      </c>
      <c r="G5" s="31">
        <f>SUM('Sales Analysis'!H18:H19)</f>
        <v>6.45</v>
      </c>
      <c r="H5" s="31">
        <f>SUM('Sales Analysis'!I18:I19)</f>
        <v>0</v>
      </c>
      <c r="I5" s="31">
        <f>SUM('Sales Analysis'!J18:J19)</f>
        <v>0</v>
      </c>
      <c r="J5" s="31">
        <f>SUM('Sales Analysis'!K18:K19)</f>
        <v>0</v>
      </c>
      <c r="K5" s="31">
        <f>SUM('Sales Analysis'!L18:L19)</f>
        <v>0</v>
      </c>
      <c r="L5" s="31">
        <f>SUM('Sales Analysis'!M18:M19)</f>
        <v>0</v>
      </c>
      <c r="M5" s="31">
        <f>SUM('Sales Analysis'!N18:N19)</f>
        <v>0</v>
      </c>
      <c r="N5" s="31">
        <f>SUM('Sales Analysis'!O18:O19)</f>
        <v>0</v>
      </c>
      <c r="O5" s="31">
        <f>SUM('Sales Analysis'!P18:P19)</f>
        <v>0</v>
      </c>
      <c r="P5" s="29">
        <f>SUM('Sales Analysis'!Q18:Q19)</f>
        <v>10.514000000000001</v>
      </c>
    </row>
  </sheetData>
  <mergeCells count="2">
    <mergeCell ref="C2:C3"/>
    <mergeCell ref="D2:O2"/>
  </mergeCells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topLeftCell="E1" workbookViewId="0">
      <selection activeCell="T7" sqref="T7"/>
    </sheetView>
  </sheetViews>
  <sheetFormatPr defaultRowHeight="15" x14ac:dyDescent="0.25"/>
  <cols>
    <col min="1" max="1" width="14.85546875" style="85" customWidth="1"/>
    <col min="2" max="2" width="12.5703125" style="85" bestFit="1" customWidth="1"/>
    <col min="3" max="3" width="12.140625" style="85" bestFit="1" customWidth="1"/>
    <col min="4" max="4" width="12.5703125" style="85" bestFit="1" customWidth="1"/>
    <col min="5" max="5" width="12.140625" style="85" bestFit="1" customWidth="1"/>
    <col min="6" max="6" width="12.5703125" style="85" bestFit="1" customWidth="1"/>
    <col min="7" max="7" width="12.140625" style="85" bestFit="1" customWidth="1"/>
    <col min="8" max="8" width="12.5703125" style="85" bestFit="1" customWidth="1"/>
    <col min="9" max="9" width="12.140625" style="85" bestFit="1" customWidth="1"/>
    <col min="10" max="10" width="12.5703125" style="85" bestFit="1" customWidth="1"/>
    <col min="11" max="11" width="12.140625" style="85" bestFit="1" customWidth="1"/>
    <col min="12" max="12" width="12.5703125" style="85" bestFit="1" customWidth="1"/>
    <col min="13" max="13" width="12.140625" style="85" bestFit="1" customWidth="1"/>
    <col min="14" max="14" width="12.5703125" style="85" bestFit="1" customWidth="1"/>
    <col min="15" max="15" width="12.140625" style="85" bestFit="1" customWidth="1"/>
    <col min="16" max="16" width="12.5703125" style="85" bestFit="1" customWidth="1"/>
    <col min="17" max="17" width="12.140625" style="85" bestFit="1" customWidth="1"/>
    <col min="18" max="16384" width="9.140625" style="85"/>
  </cols>
  <sheetData>
    <row r="1" spans="1:19" customFormat="1" ht="18.75" x14ac:dyDescent="0.25">
      <c r="A1" s="128" t="s">
        <v>102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customFormat="1" ht="25.5" customHeight="1" x14ac:dyDescent="0.25">
      <c r="A2" s="127" t="s">
        <v>104</v>
      </c>
      <c r="B2" s="127" t="s">
        <v>77</v>
      </c>
      <c r="C2" s="127"/>
      <c r="D2" s="127" t="s">
        <v>78</v>
      </c>
      <c r="E2" s="127"/>
      <c r="F2" s="127" t="s">
        <v>79</v>
      </c>
      <c r="G2" s="127"/>
      <c r="H2" s="127" t="s">
        <v>80</v>
      </c>
      <c r="I2" s="127"/>
      <c r="J2" s="127" t="s">
        <v>81</v>
      </c>
      <c r="K2" s="127"/>
      <c r="L2" s="127" t="s">
        <v>82</v>
      </c>
      <c r="M2" s="127"/>
      <c r="N2" s="127" t="s">
        <v>83</v>
      </c>
      <c r="O2" s="127"/>
      <c r="P2" s="127" t="s">
        <v>84</v>
      </c>
      <c r="Q2" s="127"/>
      <c r="R2" s="127" t="s">
        <v>19</v>
      </c>
      <c r="S2" s="127"/>
    </row>
    <row r="3" spans="1:19" customFormat="1" x14ac:dyDescent="0.25">
      <c r="A3" s="127"/>
      <c r="B3" s="81" t="s">
        <v>85</v>
      </c>
      <c r="C3" s="81" t="s">
        <v>86</v>
      </c>
      <c r="D3" s="81" t="s">
        <v>85</v>
      </c>
      <c r="E3" s="81" t="s">
        <v>86</v>
      </c>
      <c r="F3" s="81" t="s">
        <v>85</v>
      </c>
      <c r="G3" s="81" t="s">
        <v>86</v>
      </c>
      <c r="H3" s="81" t="s">
        <v>85</v>
      </c>
      <c r="I3" s="81" t="s">
        <v>86</v>
      </c>
      <c r="J3" s="81" t="s">
        <v>85</v>
      </c>
      <c r="K3" s="81" t="s">
        <v>86</v>
      </c>
      <c r="L3" s="81" t="s">
        <v>85</v>
      </c>
      <c r="M3" s="81" t="s">
        <v>86</v>
      </c>
      <c r="N3" s="81" t="s">
        <v>85</v>
      </c>
      <c r="O3" s="81" t="s">
        <v>86</v>
      </c>
      <c r="P3" s="81" t="s">
        <v>85</v>
      </c>
      <c r="Q3" s="81" t="s">
        <v>86</v>
      </c>
      <c r="R3" s="81" t="s">
        <v>85</v>
      </c>
      <c r="S3" s="81" t="s">
        <v>86</v>
      </c>
    </row>
    <row r="4" spans="1:19" customFormat="1" x14ac:dyDescent="0.25">
      <c r="A4" s="80" t="s">
        <v>20</v>
      </c>
      <c r="B4" s="80">
        <v>0.3</v>
      </c>
      <c r="C4" s="84">
        <v>0.5</v>
      </c>
      <c r="D4" s="80">
        <v>0.5</v>
      </c>
      <c r="E4" s="84">
        <v>1</v>
      </c>
      <c r="F4" s="80">
        <v>0.8</v>
      </c>
      <c r="G4" s="84"/>
      <c r="H4" s="80">
        <v>0.3</v>
      </c>
      <c r="I4" s="84"/>
      <c r="J4" s="80">
        <v>0.35</v>
      </c>
      <c r="K4" s="84"/>
      <c r="L4" s="80">
        <v>0.12</v>
      </c>
      <c r="M4" s="84"/>
      <c r="N4" s="80">
        <v>0.08</v>
      </c>
      <c r="O4" s="84"/>
      <c r="P4" s="80">
        <v>0.05</v>
      </c>
      <c r="Q4" s="84"/>
      <c r="R4" s="30">
        <f>(B4+D4+F4+H4+J4+L4+N4+P4)</f>
        <v>2.5</v>
      </c>
      <c r="S4" s="86">
        <f t="shared" ref="S4:S15" si="0">(C4+E4+G4+I4+K4+M4+O4+Q4)</f>
        <v>1.5</v>
      </c>
    </row>
    <row r="5" spans="1:19" customFormat="1" x14ac:dyDescent="0.25">
      <c r="A5" s="80" t="s">
        <v>21</v>
      </c>
      <c r="B5" s="80">
        <v>0.3</v>
      </c>
      <c r="C5" s="84"/>
      <c r="D5" s="80">
        <v>0.5</v>
      </c>
      <c r="E5" s="84">
        <v>0.91</v>
      </c>
      <c r="F5" s="80">
        <v>0.8</v>
      </c>
      <c r="G5" s="84"/>
      <c r="H5" s="80">
        <v>0.3</v>
      </c>
      <c r="I5" s="84"/>
      <c r="J5" s="80">
        <v>0.35</v>
      </c>
      <c r="K5" s="84"/>
      <c r="L5" s="80">
        <v>0.12</v>
      </c>
      <c r="M5" s="84"/>
      <c r="N5" s="80">
        <v>0.08</v>
      </c>
      <c r="O5" s="84">
        <v>0.3</v>
      </c>
      <c r="P5" s="80">
        <v>0.05</v>
      </c>
      <c r="Q5" s="84">
        <v>0.1</v>
      </c>
      <c r="R5" s="30">
        <f t="shared" ref="R5:R15" si="1">(B5+D5+F5+H5+J5+L5+N5+P5)</f>
        <v>2.5</v>
      </c>
      <c r="S5" s="86">
        <f t="shared" si="0"/>
        <v>1.31</v>
      </c>
    </row>
    <row r="6" spans="1:19" customFormat="1" x14ac:dyDescent="0.25">
      <c r="A6" s="80" t="s">
        <v>22</v>
      </c>
      <c r="B6" s="80">
        <v>0.3</v>
      </c>
      <c r="C6" s="84"/>
      <c r="D6" s="80">
        <v>0.5</v>
      </c>
      <c r="E6" s="84"/>
      <c r="F6" s="80">
        <v>0.8</v>
      </c>
      <c r="G6" s="84"/>
      <c r="H6" s="80">
        <v>0.3</v>
      </c>
      <c r="I6" s="84"/>
      <c r="J6" s="80">
        <v>0.35</v>
      </c>
      <c r="K6" s="84"/>
      <c r="L6" s="80">
        <v>0.12</v>
      </c>
      <c r="M6" s="84"/>
      <c r="N6" s="80">
        <v>0.08</v>
      </c>
      <c r="O6" s="84"/>
      <c r="P6" s="80">
        <v>0.05</v>
      </c>
      <c r="Q6" s="84"/>
      <c r="R6" s="30">
        <f t="shared" si="1"/>
        <v>2.5</v>
      </c>
      <c r="S6" s="86">
        <f t="shared" si="0"/>
        <v>0</v>
      </c>
    </row>
    <row r="7" spans="1:19" customFormat="1" x14ac:dyDescent="0.25">
      <c r="A7" s="80" t="s">
        <v>23</v>
      </c>
      <c r="B7" s="80">
        <v>0.3</v>
      </c>
      <c r="C7" s="84">
        <v>0.54</v>
      </c>
      <c r="D7" s="80">
        <v>0.5</v>
      </c>
      <c r="E7" s="84">
        <v>1.0900000000000001</v>
      </c>
      <c r="F7" s="80">
        <v>0.8</v>
      </c>
      <c r="G7" s="84"/>
      <c r="H7" s="80">
        <v>0.3</v>
      </c>
      <c r="I7" s="84"/>
      <c r="J7" s="80">
        <v>0.35</v>
      </c>
      <c r="K7" s="84"/>
      <c r="L7" s="80">
        <v>0.12</v>
      </c>
      <c r="M7" s="84">
        <v>0.05</v>
      </c>
      <c r="N7" s="80">
        <v>0.08</v>
      </c>
      <c r="O7" s="84"/>
      <c r="P7" s="80">
        <v>0.05</v>
      </c>
      <c r="Q7" s="84"/>
      <c r="R7" s="30">
        <f t="shared" si="1"/>
        <v>2.5</v>
      </c>
      <c r="S7" s="86">
        <f t="shared" si="0"/>
        <v>1.6800000000000002</v>
      </c>
    </row>
    <row r="8" spans="1:19" customFormat="1" x14ac:dyDescent="0.25">
      <c r="A8" s="80" t="s">
        <v>24</v>
      </c>
      <c r="B8" s="80">
        <v>0.3</v>
      </c>
      <c r="C8" s="84"/>
      <c r="D8" s="80">
        <v>0.5</v>
      </c>
      <c r="E8" s="84"/>
      <c r="F8" s="80">
        <v>0.8</v>
      </c>
      <c r="G8" s="84"/>
      <c r="H8" s="80">
        <v>0.3</v>
      </c>
      <c r="I8" s="84"/>
      <c r="J8" s="80">
        <v>0.35</v>
      </c>
      <c r="K8" s="84"/>
      <c r="L8" s="80">
        <v>0.12</v>
      </c>
      <c r="M8" s="84"/>
      <c r="N8" s="80">
        <v>0.08</v>
      </c>
      <c r="O8" s="84"/>
      <c r="P8" s="80">
        <v>0.05</v>
      </c>
      <c r="Q8" s="84"/>
      <c r="R8" s="30">
        <f t="shared" si="1"/>
        <v>2.5</v>
      </c>
      <c r="S8" s="86">
        <f t="shared" si="0"/>
        <v>0</v>
      </c>
    </row>
    <row r="9" spans="1:19" customFormat="1" x14ac:dyDescent="0.25">
      <c r="A9" s="80" t="s">
        <v>25</v>
      </c>
      <c r="B9" s="80">
        <v>0.3</v>
      </c>
      <c r="C9" s="84"/>
      <c r="D9" s="80">
        <v>0.5</v>
      </c>
      <c r="E9" s="84"/>
      <c r="F9" s="80">
        <v>0.8</v>
      </c>
      <c r="G9" s="84"/>
      <c r="H9" s="80">
        <v>0.3</v>
      </c>
      <c r="I9" s="84"/>
      <c r="J9" s="80">
        <v>0.35</v>
      </c>
      <c r="K9" s="84"/>
      <c r="L9" s="80">
        <v>0.12</v>
      </c>
      <c r="M9" s="84"/>
      <c r="N9" s="80">
        <v>0.08</v>
      </c>
      <c r="O9" s="84"/>
      <c r="P9" s="80">
        <v>0.05</v>
      </c>
      <c r="Q9" s="84"/>
      <c r="R9" s="30">
        <f t="shared" si="1"/>
        <v>2.5</v>
      </c>
      <c r="S9" s="86">
        <f t="shared" si="0"/>
        <v>0</v>
      </c>
    </row>
    <row r="10" spans="1:19" customFormat="1" x14ac:dyDescent="0.25">
      <c r="A10" s="80" t="s">
        <v>26</v>
      </c>
      <c r="B10" s="80">
        <v>0.3</v>
      </c>
      <c r="C10" s="84"/>
      <c r="D10" s="80">
        <v>0.5</v>
      </c>
      <c r="E10" s="84"/>
      <c r="F10" s="80">
        <v>0.8</v>
      </c>
      <c r="G10" s="84"/>
      <c r="H10" s="80">
        <v>0.3</v>
      </c>
      <c r="I10" s="84"/>
      <c r="J10" s="80">
        <v>0.35</v>
      </c>
      <c r="K10" s="84"/>
      <c r="L10" s="80">
        <v>0.12</v>
      </c>
      <c r="M10" s="84"/>
      <c r="N10" s="80">
        <v>0.08</v>
      </c>
      <c r="O10" s="84"/>
      <c r="P10" s="80">
        <v>0.05</v>
      </c>
      <c r="Q10" s="84"/>
      <c r="R10" s="30">
        <f t="shared" si="1"/>
        <v>2.5</v>
      </c>
      <c r="S10" s="86">
        <f t="shared" si="0"/>
        <v>0</v>
      </c>
    </row>
    <row r="11" spans="1:19" customFormat="1" x14ac:dyDescent="0.25">
      <c r="A11" s="80" t="s">
        <v>27</v>
      </c>
      <c r="B11" s="80">
        <v>0.3</v>
      </c>
      <c r="C11" s="84"/>
      <c r="D11" s="80">
        <v>0.5</v>
      </c>
      <c r="E11" s="84"/>
      <c r="F11" s="80">
        <v>0.8</v>
      </c>
      <c r="G11" s="84"/>
      <c r="H11" s="80">
        <v>0.3</v>
      </c>
      <c r="I11" s="84"/>
      <c r="J11" s="80">
        <v>0.35</v>
      </c>
      <c r="K11" s="84"/>
      <c r="L11" s="80">
        <v>0.12</v>
      </c>
      <c r="M11" s="84"/>
      <c r="N11" s="80">
        <v>0.08</v>
      </c>
      <c r="O11" s="84"/>
      <c r="P11" s="80">
        <v>0.05</v>
      </c>
      <c r="Q11" s="84"/>
      <c r="R11" s="30">
        <f t="shared" si="1"/>
        <v>2.5</v>
      </c>
      <c r="S11" s="86">
        <f t="shared" si="0"/>
        <v>0</v>
      </c>
    </row>
    <row r="12" spans="1:19" customFormat="1" x14ac:dyDescent="0.25">
      <c r="A12" s="80" t="s">
        <v>28</v>
      </c>
      <c r="B12" s="80">
        <v>0.3</v>
      </c>
      <c r="C12" s="84"/>
      <c r="D12" s="80">
        <v>0.5</v>
      </c>
      <c r="E12" s="84"/>
      <c r="F12" s="80">
        <v>0.8</v>
      </c>
      <c r="G12" s="84"/>
      <c r="H12" s="80">
        <v>0.3</v>
      </c>
      <c r="I12" s="84"/>
      <c r="J12" s="80">
        <v>0.35</v>
      </c>
      <c r="K12" s="84"/>
      <c r="L12" s="80">
        <v>0.12</v>
      </c>
      <c r="M12" s="84"/>
      <c r="N12" s="80">
        <v>0.08</v>
      </c>
      <c r="O12" s="84"/>
      <c r="P12" s="80">
        <v>0.05</v>
      </c>
      <c r="Q12" s="84"/>
      <c r="R12" s="30">
        <f t="shared" si="1"/>
        <v>2.5</v>
      </c>
      <c r="S12" s="86">
        <f t="shared" si="0"/>
        <v>0</v>
      </c>
    </row>
    <row r="13" spans="1:19" customFormat="1" x14ac:dyDescent="0.25">
      <c r="A13" s="80" t="s">
        <v>29</v>
      </c>
      <c r="B13" s="80">
        <v>0.3</v>
      </c>
      <c r="C13" s="84"/>
      <c r="D13" s="80">
        <v>0.5</v>
      </c>
      <c r="E13" s="84"/>
      <c r="F13" s="80">
        <v>0.8</v>
      </c>
      <c r="G13" s="84"/>
      <c r="H13" s="80">
        <v>0.3</v>
      </c>
      <c r="I13" s="84"/>
      <c r="J13" s="80">
        <v>0.35</v>
      </c>
      <c r="K13" s="84"/>
      <c r="L13" s="80">
        <v>0.12</v>
      </c>
      <c r="M13" s="84"/>
      <c r="N13" s="80">
        <v>0.08</v>
      </c>
      <c r="O13" s="84"/>
      <c r="P13" s="80">
        <v>0.05</v>
      </c>
      <c r="Q13" s="84"/>
      <c r="R13" s="30">
        <f t="shared" si="1"/>
        <v>2.5</v>
      </c>
      <c r="S13" s="86">
        <f t="shared" si="0"/>
        <v>0</v>
      </c>
    </row>
    <row r="14" spans="1:19" customFormat="1" x14ac:dyDescent="0.25">
      <c r="A14" s="80" t="s">
        <v>30</v>
      </c>
      <c r="B14" s="80">
        <v>0.3</v>
      </c>
      <c r="C14" s="84"/>
      <c r="D14" s="80">
        <v>0.5</v>
      </c>
      <c r="E14" s="84"/>
      <c r="F14" s="80">
        <v>0.8</v>
      </c>
      <c r="G14" s="84"/>
      <c r="H14" s="80">
        <v>0.3</v>
      </c>
      <c r="I14" s="84"/>
      <c r="J14" s="80">
        <v>0.35</v>
      </c>
      <c r="K14" s="84"/>
      <c r="L14" s="80">
        <v>0.12</v>
      </c>
      <c r="M14" s="84"/>
      <c r="N14" s="80">
        <v>0.08</v>
      </c>
      <c r="O14" s="84"/>
      <c r="P14" s="80">
        <v>0.05</v>
      </c>
      <c r="Q14" s="84"/>
      <c r="R14" s="30">
        <f t="shared" si="1"/>
        <v>2.5</v>
      </c>
      <c r="S14" s="86">
        <f t="shared" si="0"/>
        <v>0</v>
      </c>
    </row>
    <row r="15" spans="1:19" customFormat="1" x14ac:dyDescent="0.25">
      <c r="A15" s="80" t="s">
        <v>31</v>
      </c>
      <c r="B15" s="80">
        <v>0.3</v>
      </c>
      <c r="C15" s="84"/>
      <c r="D15" s="80">
        <v>0.5</v>
      </c>
      <c r="E15" s="84"/>
      <c r="F15" s="80">
        <v>0.8</v>
      </c>
      <c r="G15" s="84"/>
      <c r="H15" s="80">
        <v>0.3</v>
      </c>
      <c r="I15" s="84"/>
      <c r="J15" s="80">
        <v>0.35</v>
      </c>
      <c r="K15" s="84"/>
      <c r="L15" s="80">
        <v>0.12</v>
      </c>
      <c r="M15" s="84"/>
      <c r="N15" s="80">
        <v>0.08</v>
      </c>
      <c r="O15" s="84"/>
      <c r="P15" s="80">
        <v>0.05</v>
      </c>
      <c r="Q15" s="84"/>
      <c r="R15" s="30">
        <f t="shared" si="1"/>
        <v>2.5</v>
      </c>
      <c r="S15" s="86">
        <f t="shared" si="0"/>
        <v>0</v>
      </c>
    </row>
    <row r="16" spans="1:19" x14ac:dyDescent="0.25">
      <c r="R16" s="80"/>
    </row>
  </sheetData>
  <sheetProtection algorithmName="SHA-512" hashValue="rzi6HLGphvJoMowTDgavb0CmwpQJRbiiY+DVCZ9ADD2zn4+N7OoHmj6I32I+hMW9wfAc7Ii8HVpFA5WkNCEhhA==" saltValue="S6UQo18Q51YjsWNIe28zhQ==" spinCount="100000" sheet="1" objects="1" scenarios="1"/>
  <mergeCells count="11">
    <mergeCell ref="R2:S2"/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conditionalFormatting sqref="C4:C15">
    <cfRule type="cellIs" dxfId="37" priority="56" operator="greaterThan">
      <formula>0.2</formula>
    </cfRule>
    <cfRule type="cellIs" dxfId="36" priority="55" operator="lessThan">
      <formula>0.3</formula>
    </cfRule>
  </conditionalFormatting>
  <conditionalFormatting sqref="E4:E15">
    <cfRule type="cellIs" dxfId="35" priority="39" operator="lessThan">
      <formula>0.5</formula>
    </cfRule>
    <cfRule type="cellIs" dxfId="34" priority="38" operator="greaterThan">
      <formula>0.4</formula>
    </cfRule>
    <cfRule type="cellIs" dxfId="33" priority="54" operator="greaterThan">
      <formula>0.2</formula>
    </cfRule>
    <cfRule type="cellIs" dxfId="32" priority="53" operator="lessThan">
      <formula>0.3</formula>
    </cfRule>
    <cfRule type="cellIs" dxfId="31" priority="40" operator="greaterThan">
      <formula>0.5</formula>
    </cfRule>
  </conditionalFormatting>
  <conditionalFormatting sqref="G4:G15">
    <cfRule type="cellIs" dxfId="30" priority="32" operator="greaterThan">
      <formula>0.7</formula>
    </cfRule>
    <cfRule type="cellIs" dxfId="29" priority="31" operator="lessThan">
      <formula>0.8</formula>
    </cfRule>
    <cfRule type="cellIs" dxfId="28" priority="52" operator="greaterThan">
      <formula>0.2</formula>
    </cfRule>
    <cfRule type="cellIs" dxfId="27" priority="51" operator="lessThan">
      <formula>0.3</formula>
    </cfRule>
  </conditionalFormatting>
  <conditionalFormatting sqref="I4:I15">
    <cfRule type="cellIs" dxfId="26" priority="50" operator="greaterThan">
      <formula>0.2</formula>
    </cfRule>
    <cfRule type="cellIs" dxfId="25" priority="49" operator="lessThan">
      <formula>0.3</formula>
    </cfRule>
  </conditionalFormatting>
  <conditionalFormatting sqref="K4:K15">
    <cfRule type="cellIs" dxfId="24" priority="25" operator="lessThan">
      <formula>0.35</formula>
    </cfRule>
    <cfRule type="cellIs" dxfId="23" priority="26" operator="greaterThan">
      <formula>0.34</formula>
    </cfRule>
    <cfRule type="cellIs" dxfId="22" priority="47" operator="lessThan">
      <formula>0.3</formula>
    </cfRule>
    <cfRule type="cellIs" dxfId="21" priority="48" operator="greaterThan">
      <formula>0.2</formula>
    </cfRule>
  </conditionalFormatting>
  <conditionalFormatting sqref="M4:M15">
    <cfRule type="cellIs" dxfId="20" priority="45" operator="lessThan">
      <formula>0.3</formula>
    </cfRule>
    <cfRule type="cellIs" dxfId="19" priority="46" operator="greaterThan">
      <formula>0.2</formula>
    </cfRule>
    <cfRule type="cellIs" dxfId="18" priority="24" operator="greaterThan">
      <formula>0.11</formula>
    </cfRule>
    <cfRule type="cellIs" dxfId="17" priority="23" operator="lessThan">
      <formula>0.12</formula>
    </cfRule>
  </conditionalFormatting>
  <conditionalFormatting sqref="O4:O15">
    <cfRule type="cellIs" dxfId="16" priority="10" operator="lessThan">
      <formula>0.08</formula>
    </cfRule>
    <cfRule type="cellIs" dxfId="15" priority="11" operator="greaterThan">
      <formula>0.07</formula>
    </cfRule>
    <cfRule type="cellIs" dxfId="14" priority="12" operator="lessThan">
      <formula>0.08</formula>
    </cfRule>
    <cfRule type="cellIs" dxfId="13" priority="17" operator="greaterThan">
      <formula>0.2</formula>
    </cfRule>
    <cfRule type="cellIs" dxfId="12" priority="16" operator="lessThan">
      <formula>0.3</formula>
    </cfRule>
    <cfRule type="cellIs" dxfId="11" priority="15" operator="greaterThan">
      <formula>0.7</formula>
    </cfRule>
    <cfRule type="cellIs" dxfId="10" priority="14" operator="lessThan">
      <formula>0.8</formula>
    </cfRule>
    <cfRule type="cellIs" dxfId="9" priority="13" operator="greaterThan">
      <formula>0.79</formula>
    </cfRule>
  </conditionalFormatting>
  <conditionalFormatting sqref="Q4:Q15">
    <cfRule type="cellIs" dxfId="8" priority="9" operator="greaterThan">
      <formula>0.04</formula>
    </cfRule>
    <cfRule type="cellIs" dxfId="7" priority="22" operator="greaterThan">
      <formula>0.2</formula>
    </cfRule>
    <cfRule type="cellIs" dxfId="6" priority="21" operator="lessThan">
      <formula>0.3</formula>
    </cfRule>
    <cfRule type="cellIs" dxfId="5" priority="20" operator="greaterThan">
      <formula>0.5</formula>
    </cfRule>
    <cfRule type="cellIs" dxfId="4" priority="19" operator="lessThan">
      <formula>0.5</formula>
    </cfRule>
    <cfRule type="cellIs" dxfId="3" priority="18" operator="greaterThan">
      <formula>0.4</formula>
    </cfRule>
    <cfRule type="cellIs" dxfId="2" priority="8" operator="lessThan">
      <formula>0.04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opLeftCell="D1" workbookViewId="0">
      <selection activeCell="S7" sqref="S7"/>
    </sheetView>
  </sheetViews>
  <sheetFormatPr defaultRowHeight="15" x14ac:dyDescent="0.25"/>
  <cols>
    <col min="1" max="1" width="10.140625" customWidth="1"/>
    <col min="2" max="2" width="11.28515625" bestFit="1" customWidth="1"/>
    <col min="3" max="3" width="12" bestFit="1" customWidth="1"/>
    <col min="4" max="4" width="11.28515625" bestFit="1" customWidth="1"/>
    <col min="5" max="5" width="13.140625" customWidth="1"/>
    <col min="6" max="6" width="11.28515625" bestFit="1" customWidth="1"/>
    <col min="7" max="7" width="12" bestFit="1" customWidth="1"/>
    <col min="8" max="8" width="11.28515625" bestFit="1" customWidth="1"/>
    <col min="9" max="9" width="12" bestFit="1" customWidth="1"/>
    <col min="10" max="10" width="11.28515625" bestFit="1" customWidth="1"/>
    <col min="11" max="11" width="12" bestFit="1" customWidth="1"/>
    <col min="12" max="12" width="11.28515625" bestFit="1" customWidth="1"/>
    <col min="13" max="13" width="12" bestFit="1" customWidth="1"/>
    <col min="14" max="14" width="11.28515625" bestFit="1" customWidth="1"/>
    <col min="15" max="15" width="12" bestFit="1" customWidth="1"/>
    <col min="16" max="16" width="11.28515625" bestFit="1" customWidth="1"/>
    <col min="17" max="17" width="12" bestFit="1" customWidth="1"/>
  </cols>
  <sheetData>
    <row r="1" spans="1:17" ht="18.75" x14ac:dyDescent="0.25">
      <c r="A1" s="130" t="s">
        <v>103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82" customFormat="1" ht="25.5" customHeight="1" x14ac:dyDescent="0.25">
      <c r="A2" s="131" t="s">
        <v>40</v>
      </c>
      <c r="B2" s="132" t="s">
        <v>77</v>
      </c>
      <c r="C2" s="132"/>
      <c r="D2" s="132" t="s">
        <v>78</v>
      </c>
      <c r="E2" s="132"/>
      <c r="F2" s="132" t="s">
        <v>79</v>
      </c>
      <c r="G2" s="132"/>
      <c r="H2" s="132" t="s">
        <v>80</v>
      </c>
      <c r="I2" s="132"/>
      <c r="J2" s="132" t="s">
        <v>81</v>
      </c>
      <c r="K2" s="132"/>
      <c r="L2" s="132" t="s">
        <v>82</v>
      </c>
      <c r="M2" s="132"/>
      <c r="N2" s="132" t="s">
        <v>83</v>
      </c>
      <c r="O2" s="132"/>
      <c r="P2" s="132" t="s">
        <v>84</v>
      </c>
      <c r="Q2" s="132"/>
    </row>
    <row r="3" spans="1:17" s="82" customFormat="1" ht="30" customHeight="1" x14ac:dyDescent="0.25">
      <c r="A3" s="131"/>
      <c r="B3" s="83" t="s">
        <v>105</v>
      </c>
      <c r="C3" s="83" t="s">
        <v>87</v>
      </c>
      <c r="D3" s="83" t="s">
        <v>105</v>
      </c>
      <c r="E3" s="83" t="s">
        <v>87</v>
      </c>
      <c r="F3" s="83" t="s">
        <v>105</v>
      </c>
      <c r="G3" s="83" t="s">
        <v>87</v>
      </c>
      <c r="H3" s="83" t="s">
        <v>105</v>
      </c>
      <c r="I3" s="83" t="s">
        <v>87</v>
      </c>
      <c r="J3" s="83" t="s">
        <v>105</v>
      </c>
      <c r="K3" s="83" t="s">
        <v>87</v>
      </c>
      <c r="L3" s="83" t="s">
        <v>105</v>
      </c>
      <c r="M3" s="83" t="s">
        <v>87</v>
      </c>
      <c r="N3" s="83" t="s">
        <v>105</v>
      </c>
      <c r="O3" s="83" t="s">
        <v>87</v>
      </c>
      <c r="P3" s="83" t="s">
        <v>105</v>
      </c>
      <c r="Q3" s="83" t="s">
        <v>87</v>
      </c>
    </row>
    <row r="4" spans="1:17" x14ac:dyDescent="0.25">
      <c r="A4" s="80" t="s">
        <v>20</v>
      </c>
      <c r="B4" s="80">
        <v>3</v>
      </c>
      <c r="C4" s="80">
        <v>4</v>
      </c>
      <c r="D4" s="80">
        <v>3</v>
      </c>
      <c r="E4" s="80">
        <v>5</v>
      </c>
      <c r="F4" s="80">
        <v>2</v>
      </c>
      <c r="G4" s="80">
        <v>2</v>
      </c>
      <c r="H4" s="80"/>
      <c r="I4" s="80"/>
      <c r="J4" s="80">
        <v>1</v>
      </c>
      <c r="K4" s="80">
        <v>1</v>
      </c>
      <c r="L4" s="80"/>
      <c r="M4" s="80"/>
      <c r="N4" s="80">
        <v>2</v>
      </c>
      <c r="O4" s="80">
        <v>2</v>
      </c>
      <c r="P4" s="80">
        <v>1</v>
      </c>
      <c r="Q4" s="80">
        <v>1</v>
      </c>
    </row>
    <row r="5" spans="1:17" x14ac:dyDescent="0.25">
      <c r="A5" s="80" t="s">
        <v>21</v>
      </c>
      <c r="B5" s="80">
        <v>3</v>
      </c>
      <c r="C5" s="80">
        <v>4</v>
      </c>
      <c r="D5" s="80">
        <v>4</v>
      </c>
      <c r="E5" s="80">
        <v>5</v>
      </c>
      <c r="F5" s="80">
        <v>2</v>
      </c>
      <c r="G5" s="80">
        <v>3</v>
      </c>
      <c r="H5" s="80"/>
      <c r="I5" s="80"/>
      <c r="J5" s="80">
        <v>1</v>
      </c>
      <c r="K5" s="80">
        <v>1</v>
      </c>
      <c r="L5" s="80"/>
      <c r="M5" s="80"/>
      <c r="N5" s="80">
        <v>2</v>
      </c>
      <c r="O5" s="80">
        <v>2</v>
      </c>
      <c r="P5" s="80">
        <v>1</v>
      </c>
      <c r="Q5" s="80">
        <v>1</v>
      </c>
    </row>
    <row r="6" spans="1:17" x14ac:dyDescent="0.25">
      <c r="A6" s="80" t="s">
        <v>22</v>
      </c>
      <c r="B6" s="80">
        <v>2</v>
      </c>
      <c r="C6" s="80">
        <v>2</v>
      </c>
      <c r="D6" s="80">
        <v>1</v>
      </c>
      <c r="E6" s="80">
        <v>1</v>
      </c>
      <c r="F6" s="80"/>
      <c r="G6" s="80"/>
      <c r="H6" s="80"/>
      <c r="I6" s="80"/>
      <c r="J6" s="80"/>
      <c r="K6" s="80"/>
      <c r="L6" s="80">
        <v>1</v>
      </c>
      <c r="M6" s="80">
        <v>1</v>
      </c>
      <c r="N6" s="80"/>
      <c r="O6" s="80"/>
      <c r="P6" s="80"/>
      <c r="Q6" s="80"/>
    </row>
    <row r="7" spans="1:17" x14ac:dyDescent="0.25">
      <c r="A7" s="80" t="s">
        <v>23</v>
      </c>
      <c r="B7" s="80">
        <v>3</v>
      </c>
      <c r="C7" s="80">
        <v>3</v>
      </c>
      <c r="D7" s="80"/>
      <c r="E7" s="80"/>
      <c r="F7" s="80">
        <v>3</v>
      </c>
      <c r="G7" s="80">
        <v>3</v>
      </c>
      <c r="H7" s="80"/>
      <c r="I7" s="80"/>
      <c r="J7" s="80"/>
      <c r="K7" s="80"/>
      <c r="L7" s="80">
        <v>1</v>
      </c>
      <c r="M7" s="80">
        <v>1</v>
      </c>
      <c r="N7" s="80"/>
      <c r="O7" s="80"/>
      <c r="P7" s="80"/>
      <c r="Q7" s="80"/>
    </row>
    <row r="8" spans="1:17" x14ac:dyDescent="0.25">
      <c r="A8" s="80" t="s">
        <v>24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17" x14ac:dyDescent="0.25">
      <c r="A9" s="80" t="s">
        <v>25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17" x14ac:dyDescent="0.25">
      <c r="A10" s="80" t="s">
        <v>26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</row>
    <row r="11" spans="1:17" x14ac:dyDescent="0.25">
      <c r="A11" s="80" t="s">
        <v>27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</row>
    <row r="12" spans="1:17" x14ac:dyDescent="0.25">
      <c r="A12" s="80" t="s">
        <v>28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7" x14ac:dyDescent="0.25">
      <c r="A13" s="80" t="s">
        <v>29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0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80" t="s">
        <v>31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</sheetData>
  <mergeCells count="10">
    <mergeCell ref="A1:Q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00"/>
  <sheetViews>
    <sheetView showGridLines="0" workbookViewId="0">
      <selection activeCell="I16" sqref="I16"/>
    </sheetView>
  </sheetViews>
  <sheetFormatPr defaultRowHeight="15" x14ac:dyDescent="0.25"/>
  <cols>
    <col min="3" max="3" width="47.85546875" customWidth="1"/>
    <col min="4" max="4" width="15.85546875" customWidth="1"/>
  </cols>
  <sheetData>
    <row r="1" spans="3:13" x14ac:dyDescent="0.25">
      <c r="J1" s="61" t="str">
        <f>E4</f>
        <v>IV NH</v>
      </c>
      <c r="K1" s="61" t="str">
        <f>F4</f>
        <v>SVP</v>
      </c>
      <c r="L1" s="61" t="str">
        <f>G4</f>
        <v>Flexidrip</v>
      </c>
      <c r="M1" s="61" t="str">
        <f>H4</f>
        <v>Unibag</v>
      </c>
    </row>
    <row r="2" spans="3:13" x14ac:dyDescent="0.25">
      <c r="J2" s="62">
        <f>E3</f>
        <v>24.9</v>
      </c>
      <c r="K2" s="62">
        <f>F3</f>
        <v>0.30000000000000004</v>
      </c>
      <c r="L2" s="62">
        <f>G3</f>
        <v>6.4</v>
      </c>
      <c r="M2" s="62">
        <f>H3</f>
        <v>0</v>
      </c>
    </row>
    <row r="3" spans="3:13" ht="15.75" thickBot="1" x14ac:dyDescent="0.3">
      <c r="C3" s="70" t="s">
        <v>63</v>
      </c>
      <c r="E3" s="24">
        <f>SUBTOTAL(109,E5:E200)</f>
        <v>24.9</v>
      </c>
      <c r="F3" s="24">
        <f>SUBTOTAL(109,F5:F200)</f>
        <v>0.30000000000000004</v>
      </c>
      <c r="G3" s="24">
        <f>SUBTOTAL(109,G5:G200)</f>
        <v>6.4</v>
      </c>
      <c r="H3" s="24">
        <f>SUBTOTAL(109,H5:H200)</f>
        <v>0</v>
      </c>
    </row>
    <row r="4" spans="3:13" x14ac:dyDescent="0.25">
      <c r="C4" s="57" t="s">
        <v>72</v>
      </c>
      <c r="D4" s="58" t="s">
        <v>61</v>
      </c>
      <c r="E4" s="58" t="s">
        <v>54</v>
      </c>
      <c r="F4" s="58" t="s">
        <v>48</v>
      </c>
      <c r="G4" s="59" t="s">
        <v>50</v>
      </c>
      <c r="H4" s="59" t="s">
        <v>101</v>
      </c>
    </row>
    <row r="5" spans="3:13" ht="15.75" thickBot="1" x14ac:dyDescent="0.3">
      <c r="C5" s="26" t="s">
        <v>108</v>
      </c>
      <c r="D5" s="22" t="s">
        <v>116</v>
      </c>
      <c r="E5" s="30">
        <v>10</v>
      </c>
      <c r="F5" s="30">
        <v>0.1</v>
      </c>
      <c r="G5" s="30">
        <v>1.4</v>
      </c>
      <c r="H5" s="28"/>
      <c r="J5" t="s">
        <v>75</v>
      </c>
    </row>
    <row r="6" spans="3:13" ht="15.75" thickBot="1" x14ac:dyDescent="0.3">
      <c r="C6" s="26" t="s">
        <v>109</v>
      </c>
      <c r="D6" s="22" t="s">
        <v>117</v>
      </c>
      <c r="E6" s="30">
        <v>2</v>
      </c>
      <c r="F6" s="30">
        <v>0.2</v>
      </c>
      <c r="G6" s="30">
        <v>1</v>
      </c>
      <c r="H6" s="28"/>
      <c r="J6" s="60">
        <f>SUM(E3:H3)</f>
        <v>31.6</v>
      </c>
    </row>
    <row r="7" spans="3:13" ht="15.75" thickBot="1" x14ac:dyDescent="0.3">
      <c r="C7" s="26" t="s">
        <v>110</v>
      </c>
      <c r="D7" s="22" t="s">
        <v>118</v>
      </c>
      <c r="E7" s="30">
        <v>3</v>
      </c>
      <c r="F7" s="30"/>
      <c r="G7" s="30">
        <v>0.5</v>
      </c>
      <c r="H7" s="28"/>
      <c r="J7" t="s">
        <v>74</v>
      </c>
    </row>
    <row r="8" spans="3:13" ht="15.75" thickBot="1" x14ac:dyDescent="0.3">
      <c r="C8" s="26" t="s">
        <v>111</v>
      </c>
      <c r="D8" s="22" t="s">
        <v>119</v>
      </c>
      <c r="E8" s="30">
        <v>1.5</v>
      </c>
      <c r="F8" s="30"/>
      <c r="G8" s="30"/>
      <c r="H8" s="28"/>
      <c r="J8" s="60">
        <f>SUM(E3:F3)</f>
        <v>25.2</v>
      </c>
    </row>
    <row r="9" spans="3:13" ht="15.75" thickBot="1" x14ac:dyDescent="0.3">
      <c r="C9" s="26" t="s">
        <v>112</v>
      </c>
      <c r="D9" s="22" t="s">
        <v>120</v>
      </c>
      <c r="E9" s="30">
        <v>2.5</v>
      </c>
      <c r="F9" s="30"/>
      <c r="G9" s="30"/>
      <c r="H9" s="28"/>
      <c r="J9" t="s">
        <v>76</v>
      </c>
    </row>
    <row r="10" spans="3:13" ht="15.75" thickBot="1" x14ac:dyDescent="0.3">
      <c r="C10" s="26" t="s">
        <v>113</v>
      </c>
      <c r="D10" s="22" t="s">
        <v>120</v>
      </c>
      <c r="E10" s="30">
        <v>2</v>
      </c>
      <c r="F10" s="30"/>
      <c r="G10" s="30"/>
      <c r="H10" s="28"/>
      <c r="J10" s="60">
        <f>SUM(G3:H3)</f>
        <v>6.4</v>
      </c>
    </row>
    <row r="11" spans="3:13" x14ac:dyDescent="0.25">
      <c r="C11" s="26" t="s">
        <v>114</v>
      </c>
      <c r="D11" s="22" t="s">
        <v>121</v>
      </c>
      <c r="E11" s="30">
        <v>2</v>
      </c>
      <c r="F11" s="30"/>
      <c r="G11" s="30"/>
      <c r="H11" s="28"/>
    </row>
    <row r="12" spans="3:13" x14ac:dyDescent="0.25">
      <c r="C12" s="26" t="s">
        <v>115</v>
      </c>
      <c r="D12" s="22" t="s">
        <v>122</v>
      </c>
      <c r="E12" s="30">
        <v>0.5</v>
      </c>
      <c r="F12" s="30"/>
      <c r="G12" s="30">
        <v>1</v>
      </c>
      <c r="H12" s="28"/>
    </row>
    <row r="13" spans="3:13" x14ac:dyDescent="0.25">
      <c r="C13" s="26" t="s">
        <v>123</v>
      </c>
      <c r="D13" s="22" t="s">
        <v>124</v>
      </c>
      <c r="E13" s="30">
        <v>1.4</v>
      </c>
      <c r="F13" s="30"/>
      <c r="G13" s="30">
        <v>2.5</v>
      </c>
      <c r="H13" s="28"/>
    </row>
    <row r="14" spans="3:13" x14ac:dyDescent="0.25">
      <c r="C14" s="26"/>
      <c r="D14" s="22"/>
      <c r="E14" s="30"/>
      <c r="F14" s="30"/>
      <c r="G14" s="30"/>
      <c r="H14" s="28"/>
    </row>
    <row r="15" spans="3:13" x14ac:dyDescent="0.25">
      <c r="C15" s="26"/>
      <c r="D15" s="22"/>
      <c r="E15" s="30"/>
      <c r="F15" s="30"/>
      <c r="G15" s="30"/>
      <c r="H15" s="28"/>
    </row>
    <row r="16" spans="3:13" x14ac:dyDescent="0.25">
      <c r="C16" s="26"/>
      <c r="D16" s="22"/>
      <c r="E16" s="30"/>
      <c r="F16" s="30"/>
      <c r="G16" s="30"/>
      <c r="H16" s="28"/>
    </row>
    <row r="17" spans="3:8" x14ac:dyDescent="0.25">
      <c r="C17" s="26"/>
      <c r="D17" s="22"/>
      <c r="E17" s="30"/>
      <c r="F17" s="30"/>
      <c r="G17" s="30"/>
      <c r="H17" s="28"/>
    </row>
    <row r="18" spans="3:8" x14ac:dyDescent="0.25">
      <c r="C18" s="26"/>
      <c r="D18" s="22"/>
      <c r="E18" s="30"/>
      <c r="F18" s="30"/>
      <c r="G18" s="30"/>
      <c r="H18" s="28"/>
    </row>
    <row r="19" spans="3:8" x14ac:dyDescent="0.25">
      <c r="C19" s="26"/>
      <c r="D19" s="22"/>
      <c r="E19" s="30"/>
      <c r="F19" s="30"/>
      <c r="G19" s="30"/>
      <c r="H19" s="28"/>
    </row>
    <row r="20" spans="3:8" x14ac:dyDescent="0.25">
      <c r="C20" s="26"/>
      <c r="D20" s="22"/>
      <c r="E20" s="30"/>
      <c r="F20" s="30"/>
      <c r="G20" s="30"/>
      <c r="H20" s="28"/>
    </row>
    <row r="21" spans="3:8" x14ac:dyDescent="0.25">
      <c r="C21" s="26"/>
      <c r="D21" s="22"/>
      <c r="E21" s="30"/>
      <c r="F21" s="30"/>
      <c r="G21" s="30"/>
      <c r="H21" s="28"/>
    </row>
    <row r="22" spans="3:8" x14ac:dyDescent="0.25">
      <c r="C22" s="26"/>
      <c r="D22" s="22"/>
      <c r="E22" s="30"/>
      <c r="F22" s="30"/>
      <c r="G22" s="30"/>
      <c r="H22" s="28"/>
    </row>
    <row r="23" spans="3:8" x14ac:dyDescent="0.25">
      <c r="C23" s="26"/>
      <c r="D23" s="22"/>
      <c r="E23" s="30"/>
      <c r="F23" s="30"/>
      <c r="G23" s="30"/>
      <c r="H23" s="28"/>
    </row>
    <row r="24" spans="3:8" x14ac:dyDescent="0.25">
      <c r="C24" s="26"/>
      <c r="D24" s="22"/>
      <c r="E24" s="30"/>
      <c r="F24" s="30"/>
      <c r="G24" s="30"/>
      <c r="H24" s="28"/>
    </row>
    <row r="25" spans="3:8" x14ac:dyDescent="0.25">
      <c r="C25" s="26"/>
      <c r="D25" s="22"/>
      <c r="E25" s="30"/>
      <c r="F25" s="30"/>
      <c r="G25" s="30"/>
      <c r="H25" s="28"/>
    </row>
    <row r="26" spans="3:8" x14ac:dyDescent="0.25">
      <c r="C26" s="26"/>
      <c r="D26" s="22"/>
      <c r="E26" s="30"/>
      <c r="F26" s="30"/>
      <c r="G26" s="30"/>
      <c r="H26" s="28"/>
    </row>
    <row r="27" spans="3:8" x14ac:dyDescent="0.25">
      <c r="C27" s="26"/>
      <c r="D27" s="22"/>
      <c r="E27" s="30"/>
      <c r="F27" s="30"/>
      <c r="G27" s="30"/>
      <c r="H27" s="28"/>
    </row>
    <row r="28" spans="3:8" x14ac:dyDescent="0.25">
      <c r="C28" s="26"/>
      <c r="D28" s="22"/>
      <c r="E28" s="30"/>
      <c r="F28" s="30"/>
      <c r="G28" s="30"/>
      <c r="H28" s="28"/>
    </row>
    <row r="29" spans="3:8" x14ac:dyDescent="0.25">
      <c r="C29" s="26"/>
      <c r="D29" s="22"/>
      <c r="E29" s="30"/>
      <c r="F29" s="30"/>
      <c r="G29" s="30"/>
      <c r="H29" s="28"/>
    </row>
    <row r="30" spans="3:8" x14ac:dyDescent="0.25">
      <c r="C30" s="26"/>
      <c r="D30" s="22"/>
      <c r="E30" s="30"/>
      <c r="F30" s="30"/>
      <c r="G30" s="30"/>
      <c r="H30" s="28"/>
    </row>
    <row r="31" spans="3:8" x14ac:dyDescent="0.25">
      <c r="C31" s="26"/>
      <c r="D31" s="22"/>
      <c r="E31" s="30"/>
      <c r="F31" s="30"/>
      <c r="G31" s="30"/>
      <c r="H31" s="28"/>
    </row>
    <row r="32" spans="3:8" x14ac:dyDescent="0.25">
      <c r="C32" s="26"/>
      <c r="D32" s="22"/>
      <c r="E32" s="30"/>
      <c r="F32" s="30"/>
      <c r="G32" s="30"/>
      <c r="H32" s="28"/>
    </row>
    <row r="33" spans="3:8" x14ac:dyDescent="0.25">
      <c r="C33" s="26"/>
      <c r="D33" s="22"/>
      <c r="E33" s="30"/>
      <c r="F33" s="30"/>
      <c r="G33" s="30"/>
      <c r="H33" s="28"/>
    </row>
    <row r="34" spans="3:8" x14ac:dyDescent="0.25">
      <c r="C34" s="26"/>
      <c r="D34" s="22"/>
      <c r="E34" s="30"/>
      <c r="F34" s="30"/>
      <c r="G34" s="30"/>
      <c r="H34" s="28"/>
    </row>
    <row r="35" spans="3:8" x14ac:dyDescent="0.25">
      <c r="C35" s="26"/>
      <c r="D35" s="22"/>
      <c r="E35" s="30"/>
      <c r="F35" s="30"/>
      <c r="G35" s="30"/>
      <c r="H35" s="28"/>
    </row>
    <row r="36" spans="3:8" x14ac:dyDescent="0.25">
      <c r="C36" s="26"/>
      <c r="D36" s="22"/>
      <c r="E36" s="30"/>
      <c r="F36" s="30"/>
      <c r="G36" s="30"/>
      <c r="H36" s="28"/>
    </row>
    <row r="37" spans="3:8" x14ac:dyDescent="0.25">
      <c r="C37" s="26"/>
      <c r="D37" s="22"/>
      <c r="E37" s="30"/>
      <c r="F37" s="30"/>
      <c r="G37" s="30"/>
      <c r="H37" s="28"/>
    </row>
    <row r="38" spans="3:8" x14ac:dyDescent="0.25">
      <c r="C38" s="26"/>
      <c r="D38" s="22"/>
      <c r="E38" s="30"/>
      <c r="F38" s="30"/>
      <c r="G38" s="30"/>
      <c r="H38" s="28"/>
    </row>
    <row r="39" spans="3:8" x14ac:dyDescent="0.25">
      <c r="C39" s="26"/>
      <c r="D39" s="22"/>
      <c r="E39" s="30"/>
      <c r="F39" s="30"/>
      <c r="G39" s="30"/>
      <c r="H39" s="28"/>
    </row>
    <row r="40" spans="3:8" x14ac:dyDescent="0.25">
      <c r="C40" s="26"/>
      <c r="D40" s="22"/>
      <c r="E40" s="30"/>
      <c r="F40" s="30"/>
      <c r="G40" s="30"/>
      <c r="H40" s="28"/>
    </row>
    <row r="41" spans="3:8" x14ac:dyDescent="0.25">
      <c r="C41" s="26"/>
      <c r="D41" s="22"/>
      <c r="E41" s="30"/>
      <c r="F41" s="30"/>
      <c r="G41" s="30"/>
      <c r="H41" s="28"/>
    </row>
    <row r="42" spans="3:8" x14ac:dyDescent="0.25">
      <c r="C42" s="26"/>
      <c r="D42" s="22"/>
      <c r="E42" s="30"/>
      <c r="F42" s="30"/>
      <c r="G42" s="30"/>
      <c r="H42" s="28"/>
    </row>
    <row r="43" spans="3:8" x14ac:dyDescent="0.25">
      <c r="C43" s="26"/>
      <c r="D43" s="22"/>
      <c r="E43" s="30"/>
      <c r="F43" s="30"/>
      <c r="G43" s="30"/>
      <c r="H43" s="28"/>
    </row>
    <row r="44" spans="3:8" x14ac:dyDescent="0.25">
      <c r="C44" s="26"/>
      <c r="D44" s="22"/>
      <c r="E44" s="30"/>
      <c r="F44" s="30"/>
      <c r="G44" s="30"/>
      <c r="H44" s="28"/>
    </row>
    <row r="45" spans="3:8" x14ac:dyDescent="0.25">
      <c r="C45" s="26"/>
      <c r="D45" s="22"/>
      <c r="E45" s="30"/>
      <c r="F45" s="30"/>
      <c r="G45" s="30"/>
      <c r="H45" s="28"/>
    </row>
    <row r="46" spans="3:8" x14ac:dyDescent="0.25">
      <c r="C46" s="26"/>
      <c r="D46" s="22"/>
      <c r="E46" s="30"/>
      <c r="F46" s="30"/>
      <c r="G46" s="30"/>
      <c r="H46" s="28"/>
    </row>
    <row r="47" spans="3:8" x14ac:dyDescent="0.25">
      <c r="C47" s="26"/>
      <c r="D47" s="22"/>
      <c r="E47" s="30"/>
      <c r="F47" s="30"/>
      <c r="G47" s="30"/>
      <c r="H47" s="28"/>
    </row>
    <row r="48" spans="3:8" x14ac:dyDescent="0.25">
      <c r="C48" s="26"/>
      <c r="D48" s="22"/>
      <c r="E48" s="30"/>
      <c r="F48" s="30"/>
      <c r="G48" s="30"/>
      <c r="H48" s="28"/>
    </row>
    <row r="49" spans="3:8" x14ac:dyDescent="0.25">
      <c r="C49" s="26"/>
      <c r="D49" s="22"/>
      <c r="E49" s="30"/>
      <c r="F49" s="30"/>
      <c r="G49" s="30"/>
      <c r="H49" s="28"/>
    </row>
    <row r="50" spans="3:8" x14ac:dyDescent="0.25">
      <c r="C50" s="26"/>
      <c r="D50" s="22"/>
      <c r="E50" s="30"/>
      <c r="F50" s="30"/>
      <c r="G50" s="30"/>
      <c r="H50" s="28"/>
    </row>
    <row r="51" spans="3:8" x14ac:dyDescent="0.25">
      <c r="C51" s="26"/>
      <c r="D51" s="22"/>
      <c r="E51" s="30"/>
      <c r="F51" s="30"/>
      <c r="G51" s="30"/>
      <c r="H51" s="28"/>
    </row>
    <row r="52" spans="3:8" x14ac:dyDescent="0.25">
      <c r="C52" s="26"/>
      <c r="D52" s="22"/>
      <c r="E52" s="30"/>
      <c r="F52" s="30"/>
      <c r="G52" s="30"/>
      <c r="H52" s="28"/>
    </row>
    <row r="53" spans="3:8" x14ac:dyDescent="0.25">
      <c r="C53" s="26"/>
      <c r="D53" s="22"/>
      <c r="E53" s="30"/>
      <c r="F53" s="30"/>
      <c r="G53" s="30"/>
      <c r="H53" s="28"/>
    </row>
    <row r="54" spans="3:8" x14ac:dyDescent="0.25">
      <c r="C54" s="26"/>
      <c r="D54" s="22"/>
      <c r="E54" s="30"/>
      <c r="F54" s="30"/>
      <c r="G54" s="30"/>
      <c r="H54" s="28"/>
    </row>
    <row r="55" spans="3:8" x14ac:dyDescent="0.25">
      <c r="C55" s="26"/>
      <c r="D55" s="22"/>
      <c r="E55" s="30"/>
      <c r="F55" s="30"/>
      <c r="G55" s="30"/>
      <c r="H55" s="28"/>
    </row>
    <row r="56" spans="3:8" x14ac:dyDescent="0.25">
      <c r="C56" s="26"/>
      <c r="D56" s="22"/>
      <c r="E56" s="30"/>
      <c r="F56" s="30"/>
      <c r="G56" s="30"/>
      <c r="H56" s="28"/>
    </row>
    <row r="57" spans="3:8" x14ac:dyDescent="0.25">
      <c r="C57" s="26"/>
      <c r="D57" s="22"/>
      <c r="E57" s="30"/>
      <c r="F57" s="30"/>
      <c r="G57" s="30"/>
      <c r="H57" s="28"/>
    </row>
    <row r="58" spans="3:8" x14ac:dyDescent="0.25">
      <c r="C58" s="26"/>
      <c r="D58" s="22"/>
      <c r="E58" s="30"/>
      <c r="F58" s="30"/>
      <c r="G58" s="30"/>
      <c r="H58" s="28"/>
    </row>
    <row r="59" spans="3:8" x14ac:dyDescent="0.25">
      <c r="C59" s="26"/>
      <c r="D59" s="22"/>
      <c r="E59" s="30"/>
      <c r="F59" s="30"/>
      <c r="G59" s="30"/>
      <c r="H59" s="28"/>
    </row>
    <row r="60" spans="3:8" x14ac:dyDescent="0.25">
      <c r="C60" s="26"/>
      <c r="D60" s="22"/>
      <c r="E60" s="30"/>
      <c r="F60" s="30"/>
      <c r="G60" s="30"/>
      <c r="H60" s="28"/>
    </row>
    <row r="61" spans="3:8" x14ac:dyDescent="0.25">
      <c r="C61" s="26"/>
      <c r="D61" s="22"/>
      <c r="E61" s="30"/>
      <c r="F61" s="30"/>
      <c r="G61" s="30"/>
      <c r="H61" s="28"/>
    </row>
    <row r="62" spans="3:8" x14ac:dyDescent="0.25">
      <c r="C62" s="26"/>
      <c r="D62" s="22"/>
      <c r="E62" s="30"/>
      <c r="F62" s="30"/>
      <c r="G62" s="30"/>
      <c r="H62" s="28"/>
    </row>
    <row r="63" spans="3:8" x14ac:dyDescent="0.25">
      <c r="C63" s="26"/>
      <c r="D63" s="22"/>
      <c r="E63" s="30"/>
      <c r="F63" s="30"/>
      <c r="G63" s="30"/>
      <c r="H63" s="28"/>
    </row>
    <row r="64" spans="3:8" x14ac:dyDescent="0.25">
      <c r="C64" s="26"/>
      <c r="D64" s="22"/>
      <c r="E64" s="30"/>
      <c r="F64" s="30"/>
      <c r="G64" s="30"/>
      <c r="H64" s="28"/>
    </row>
    <row r="65" spans="3:8" x14ac:dyDescent="0.25">
      <c r="C65" s="26"/>
      <c r="D65" s="22"/>
      <c r="E65" s="30"/>
      <c r="F65" s="30"/>
      <c r="G65" s="30"/>
      <c r="H65" s="28"/>
    </row>
    <row r="66" spans="3:8" x14ac:dyDescent="0.25">
      <c r="C66" s="26"/>
      <c r="D66" s="22"/>
      <c r="E66" s="30"/>
      <c r="F66" s="30"/>
      <c r="G66" s="30"/>
      <c r="H66" s="28"/>
    </row>
    <row r="67" spans="3:8" x14ac:dyDescent="0.25">
      <c r="C67" s="26"/>
      <c r="D67" s="22"/>
      <c r="E67" s="30"/>
      <c r="F67" s="30"/>
      <c r="G67" s="30"/>
      <c r="H67" s="28"/>
    </row>
    <row r="68" spans="3:8" x14ac:dyDescent="0.25">
      <c r="C68" s="26"/>
      <c r="D68" s="22"/>
      <c r="E68" s="30"/>
      <c r="F68" s="30"/>
      <c r="G68" s="30"/>
      <c r="H68" s="28"/>
    </row>
    <row r="69" spans="3:8" x14ac:dyDescent="0.25">
      <c r="C69" s="26"/>
      <c r="D69" s="22"/>
      <c r="E69" s="30"/>
      <c r="F69" s="30"/>
      <c r="G69" s="30"/>
      <c r="H69" s="28"/>
    </row>
    <row r="70" spans="3:8" x14ac:dyDescent="0.25">
      <c r="C70" s="26"/>
      <c r="D70" s="22"/>
      <c r="E70" s="30"/>
      <c r="F70" s="30"/>
      <c r="G70" s="30"/>
      <c r="H70" s="28"/>
    </row>
    <row r="71" spans="3:8" x14ac:dyDescent="0.25">
      <c r="C71" s="26"/>
      <c r="D71" s="22"/>
      <c r="E71" s="30"/>
      <c r="F71" s="30"/>
      <c r="G71" s="30"/>
      <c r="H71" s="28"/>
    </row>
    <row r="72" spans="3:8" x14ac:dyDescent="0.25">
      <c r="C72" s="26"/>
      <c r="D72" s="22"/>
      <c r="E72" s="30"/>
      <c r="F72" s="30"/>
      <c r="G72" s="30"/>
      <c r="H72" s="28"/>
    </row>
    <row r="73" spans="3:8" x14ac:dyDescent="0.25">
      <c r="C73" s="26"/>
      <c r="D73" s="22"/>
      <c r="E73" s="30"/>
      <c r="F73" s="30"/>
      <c r="G73" s="30"/>
      <c r="H73" s="28"/>
    </row>
    <row r="74" spans="3:8" x14ac:dyDescent="0.25">
      <c r="C74" s="26"/>
      <c r="D74" s="22"/>
      <c r="E74" s="30"/>
      <c r="F74" s="30"/>
      <c r="G74" s="30"/>
      <c r="H74" s="28"/>
    </row>
    <row r="75" spans="3:8" x14ac:dyDescent="0.25">
      <c r="C75" s="26"/>
      <c r="D75" s="22"/>
      <c r="E75" s="30"/>
      <c r="F75" s="30"/>
      <c r="G75" s="30"/>
      <c r="H75" s="28"/>
    </row>
    <row r="76" spans="3:8" x14ac:dyDescent="0.25">
      <c r="C76" s="26"/>
      <c r="D76" s="22"/>
      <c r="E76" s="30"/>
      <c r="F76" s="30"/>
      <c r="G76" s="30"/>
      <c r="H76" s="28"/>
    </row>
    <row r="77" spans="3:8" x14ac:dyDescent="0.25">
      <c r="C77" s="26"/>
      <c r="D77" s="22"/>
      <c r="E77" s="30"/>
      <c r="F77" s="30"/>
      <c r="G77" s="30"/>
      <c r="H77" s="28"/>
    </row>
    <row r="78" spans="3:8" x14ac:dyDescent="0.25">
      <c r="C78" s="26"/>
      <c r="D78" s="22"/>
      <c r="E78" s="30"/>
      <c r="F78" s="30"/>
      <c r="G78" s="30"/>
      <c r="H78" s="28"/>
    </row>
    <row r="79" spans="3:8" x14ac:dyDescent="0.25">
      <c r="C79" s="26"/>
      <c r="D79" s="22"/>
      <c r="E79" s="30"/>
      <c r="F79" s="30"/>
      <c r="G79" s="30"/>
      <c r="H79" s="28"/>
    </row>
    <row r="80" spans="3:8" x14ac:dyDescent="0.25">
      <c r="C80" s="26"/>
      <c r="D80" s="22"/>
      <c r="E80" s="30"/>
      <c r="F80" s="30"/>
      <c r="G80" s="30"/>
      <c r="H80" s="28"/>
    </row>
    <row r="81" spans="3:8" x14ac:dyDescent="0.25">
      <c r="C81" s="26"/>
      <c r="D81" s="22"/>
      <c r="E81" s="30"/>
      <c r="F81" s="30"/>
      <c r="G81" s="30"/>
      <c r="H81" s="28"/>
    </row>
    <row r="82" spans="3:8" x14ac:dyDescent="0.25">
      <c r="C82" s="26"/>
      <c r="D82" s="22"/>
      <c r="E82" s="30"/>
      <c r="F82" s="30"/>
      <c r="G82" s="30"/>
      <c r="H82" s="28"/>
    </row>
    <row r="83" spans="3:8" x14ac:dyDescent="0.25">
      <c r="C83" s="26"/>
      <c r="D83" s="22"/>
      <c r="E83" s="30"/>
      <c r="F83" s="30"/>
      <c r="G83" s="30"/>
      <c r="H83" s="28"/>
    </row>
    <row r="84" spans="3:8" x14ac:dyDescent="0.25">
      <c r="C84" s="26"/>
      <c r="D84" s="22"/>
      <c r="E84" s="30"/>
      <c r="F84" s="30"/>
      <c r="G84" s="30"/>
      <c r="H84" s="28"/>
    </row>
    <row r="85" spans="3:8" x14ac:dyDescent="0.25">
      <c r="C85" s="26"/>
      <c r="D85" s="22"/>
      <c r="E85" s="30"/>
      <c r="F85" s="30"/>
      <c r="G85" s="30"/>
      <c r="H85" s="28"/>
    </row>
    <row r="86" spans="3:8" x14ac:dyDescent="0.25">
      <c r="C86" s="26"/>
      <c r="D86" s="22"/>
      <c r="E86" s="30"/>
      <c r="F86" s="30"/>
      <c r="G86" s="30"/>
      <c r="H86" s="28"/>
    </row>
    <row r="87" spans="3:8" x14ac:dyDescent="0.25">
      <c r="C87" s="26"/>
      <c r="D87" s="22"/>
      <c r="E87" s="30"/>
      <c r="F87" s="30"/>
      <c r="G87" s="30"/>
      <c r="H87" s="28"/>
    </row>
    <row r="88" spans="3:8" x14ac:dyDescent="0.25">
      <c r="C88" s="26"/>
      <c r="D88" s="22"/>
      <c r="E88" s="30"/>
      <c r="F88" s="30"/>
      <c r="G88" s="30"/>
      <c r="H88" s="28"/>
    </row>
    <row r="89" spans="3:8" x14ac:dyDescent="0.25">
      <c r="C89" s="26"/>
      <c r="D89" s="22"/>
      <c r="E89" s="30"/>
      <c r="F89" s="30"/>
      <c r="G89" s="30"/>
      <c r="H89" s="28"/>
    </row>
    <row r="90" spans="3:8" x14ac:dyDescent="0.25">
      <c r="C90" s="26"/>
      <c r="D90" s="22"/>
      <c r="E90" s="30"/>
      <c r="F90" s="30"/>
      <c r="G90" s="30"/>
      <c r="H90" s="28"/>
    </row>
    <row r="91" spans="3:8" x14ac:dyDescent="0.25">
      <c r="C91" s="26"/>
      <c r="D91" s="22"/>
      <c r="E91" s="30"/>
      <c r="F91" s="30"/>
      <c r="G91" s="30"/>
      <c r="H91" s="28"/>
    </row>
    <row r="92" spans="3:8" x14ac:dyDescent="0.25">
      <c r="C92" s="26"/>
      <c r="D92" s="22"/>
      <c r="E92" s="30"/>
      <c r="F92" s="30"/>
      <c r="G92" s="30"/>
      <c r="H92" s="28"/>
    </row>
    <row r="93" spans="3:8" x14ac:dyDescent="0.25">
      <c r="C93" s="26"/>
      <c r="D93" s="22"/>
      <c r="E93" s="30"/>
      <c r="F93" s="30"/>
      <c r="G93" s="30"/>
      <c r="H93" s="28"/>
    </row>
    <row r="94" spans="3:8" x14ac:dyDescent="0.25">
      <c r="C94" s="26"/>
      <c r="D94" s="22"/>
      <c r="E94" s="30"/>
      <c r="F94" s="30"/>
      <c r="G94" s="30"/>
      <c r="H94" s="28"/>
    </row>
    <row r="95" spans="3:8" x14ac:dyDescent="0.25">
      <c r="C95" s="26"/>
      <c r="D95" s="22"/>
      <c r="E95" s="30"/>
      <c r="F95" s="30"/>
      <c r="G95" s="30"/>
      <c r="H95" s="28"/>
    </row>
    <row r="96" spans="3:8" x14ac:dyDescent="0.25">
      <c r="C96" s="26"/>
      <c r="D96" s="22"/>
      <c r="E96" s="30"/>
      <c r="F96" s="30"/>
      <c r="G96" s="30"/>
      <c r="H96" s="28"/>
    </row>
    <row r="97" spans="3:8" x14ac:dyDescent="0.25">
      <c r="C97" s="26"/>
      <c r="D97" s="22"/>
      <c r="E97" s="30"/>
      <c r="F97" s="30"/>
      <c r="G97" s="30"/>
      <c r="H97" s="28"/>
    </row>
    <row r="98" spans="3:8" x14ac:dyDescent="0.25">
      <c r="C98" s="26"/>
      <c r="D98" s="22"/>
      <c r="E98" s="30"/>
      <c r="F98" s="30"/>
      <c r="G98" s="30"/>
      <c r="H98" s="28"/>
    </row>
    <row r="99" spans="3:8" x14ac:dyDescent="0.25">
      <c r="C99" s="26"/>
      <c r="D99" s="22"/>
      <c r="E99" s="30"/>
      <c r="F99" s="30"/>
      <c r="G99" s="30"/>
      <c r="H99" s="28"/>
    </row>
    <row r="100" spans="3:8" x14ac:dyDescent="0.25">
      <c r="C100" s="26"/>
      <c r="D100" s="22"/>
      <c r="E100" s="30"/>
      <c r="F100" s="30"/>
      <c r="G100" s="30"/>
      <c r="H100" s="28"/>
    </row>
    <row r="101" spans="3:8" x14ac:dyDescent="0.25">
      <c r="C101" s="26"/>
      <c r="D101" s="22"/>
      <c r="E101" s="30"/>
      <c r="F101" s="30"/>
      <c r="G101" s="30"/>
      <c r="H101" s="28"/>
    </row>
    <row r="102" spans="3:8" x14ac:dyDescent="0.25">
      <c r="C102" s="26"/>
      <c r="D102" s="22"/>
      <c r="E102" s="30"/>
      <c r="F102" s="30"/>
      <c r="G102" s="30"/>
      <c r="H102" s="28"/>
    </row>
    <row r="103" spans="3:8" x14ac:dyDescent="0.25">
      <c r="C103" s="26"/>
      <c r="D103" s="22"/>
      <c r="E103" s="30"/>
      <c r="F103" s="30"/>
      <c r="G103" s="30"/>
      <c r="H103" s="28"/>
    </row>
    <row r="104" spans="3:8" x14ac:dyDescent="0.25">
      <c r="C104" s="26"/>
      <c r="D104" s="22"/>
      <c r="E104" s="30"/>
      <c r="F104" s="30"/>
      <c r="G104" s="30"/>
      <c r="H104" s="28"/>
    </row>
    <row r="105" spans="3:8" x14ac:dyDescent="0.25">
      <c r="C105" s="26"/>
      <c r="D105" s="22"/>
      <c r="E105" s="30"/>
      <c r="F105" s="30"/>
      <c r="G105" s="30"/>
      <c r="H105" s="28"/>
    </row>
    <row r="106" spans="3:8" x14ac:dyDescent="0.25">
      <c r="C106" s="26"/>
      <c r="D106" s="22"/>
      <c r="E106" s="30"/>
      <c r="F106" s="30"/>
      <c r="G106" s="30"/>
      <c r="H106" s="28"/>
    </row>
    <row r="107" spans="3:8" x14ac:dyDescent="0.25">
      <c r="C107" s="26"/>
      <c r="D107" s="22"/>
      <c r="E107" s="30"/>
      <c r="F107" s="30"/>
      <c r="G107" s="30"/>
      <c r="H107" s="28"/>
    </row>
    <row r="108" spans="3:8" x14ac:dyDescent="0.25">
      <c r="C108" s="26"/>
      <c r="D108" s="22"/>
      <c r="E108" s="30"/>
      <c r="F108" s="30"/>
      <c r="G108" s="30"/>
      <c r="H108" s="28"/>
    </row>
    <row r="109" spans="3:8" x14ac:dyDescent="0.25">
      <c r="C109" s="26"/>
      <c r="D109" s="22"/>
      <c r="E109" s="30"/>
      <c r="F109" s="30"/>
      <c r="G109" s="30"/>
      <c r="H109" s="28"/>
    </row>
    <row r="110" spans="3:8" x14ac:dyDescent="0.25">
      <c r="C110" s="26"/>
      <c r="D110" s="22"/>
      <c r="E110" s="30"/>
      <c r="F110" s="30"/>
      <c r="G110" s="30"/>
      <c r="H110" s="28"/>
    </row>
    <row r="111" spans="3:8" x14ac:dyDescent="0.25">
      <c r="C111" s="26"/>
      <c r="D111" s="22"/>
      <c r="E111" s="30"/>
      <c r="F111" s="30"/>
      <c r="G111" s="30"/>
      <c r="H111" s="28"/>
    </row>
    <row r="112" spans="3:8" x14ac:dyDescent="0.25">
      <c r="C112" s="26"/>
      <c r="D112" s="22"/>
      <c r="E112" s="30"/>
      <c r="F112" s="30"/>
      <c r="G112" s="30"/>
      <c r="H112" s="28"/>
    </row>
    <row r="113" spans="3:8" x14ac:dyDescent="0.25">
      <c r="C113" s="26"/>
      <c r="D113" s="22"/>
      <c r="E113" s="30"/>
      <c r="F113" s="30"/>
      <c r="G113" s="30"/>
      <c r="H113" s="28"/>
    </row>
    <row r="114" spans="3:8" x14ac:dyDescent="0.25">
      <c r="C114" s="26"/>
      <c r="D114" s="22"/>
      <c r="E114" s="30"/>
      <c r="F114" s="30"/>
      <c r="G114" s="30"/>
      <c r="H114" s="28"/>
    </row>
    <row r="115" spans="3:8" x14ac:dyDescent="0.25">
      <c r="C115" s="26"/>
      <c r="D115" s="22"/>
      <c r="E115" s="30"/>
      <c r="F115" s="30"/>
      <c r="G115" s="30"/>
      <c r="H115" s="28"/>
    </row>
    <row r="116" spans="3:8" x14ac:dyDescent="0.25">
      <c r="C116" s="26"/>
      <c r="D116" s="22"/>
      <c r="E116" s="30"/>
      <c r="F116" s="30"/>
      <c r="G116" s="30"/>
      <c r="H116" s="28"/>
    </row>
    <row r="117" spans="3:8" x14ac:dyDescent="0.25">
      <c r="C117" s="26"/>
      <c r="D117" s="22"/>
      <c r="E117" s="30"/>
      <c r="F117" s="30"/>
      <c r="G117" s="30"/>
      <c r="H117" s="28"/>
    </row>
    <row r="118" spans="3:8" x14ac:dyDescent="0.25">
      <c r="C118" s="26"/>
      <c r="D118" s="22"/>
      <c r="E118" s="30"/>
      <c r="F118" s="30"/>
      <c r="G118" s="30"/>
      <c r="H118" s="28"/>
    </row>
    <row r="119" spans="3:8" x14ac:dyDescent="0.25">
      <c r="C119" s="26"/>
      <c r="D119" s="22"/>
      <c r="E119" s="30"/>
      <c r="F119" s="30"/>
      <c r="G119" s="30"/>
      <c r="H119" s="28"/>
    </row>
    <row r="120" spans="3:8" x14ac:dyDescent="0.25">
      <c r="C120" s="26"/>
      <c r="D120" s="22"/>
      <c r="E120" s="30"/>
      <c r="F120" s="30"/>
      <c r="G120" s="30"/>
      <c r="H120" s="28"/>
    </row>
    <row r="121" spans="3:8" x14ac:dyDescent="0.25">
      <c r="C121" s="26"/>
      <c r="D121" s="22"/>
      <c r="E121" s="30"/>
      <c r="F121" s="30"/>
      <c r="G121" s="30"/>
      <c r="H121" s="28"/>
    </row>
    <row r="122" spans="3:8" x14ac:dyDescent="0.25">
      <c r="C122" s="26"/>
      <c r="D122" s="22"/>
      <c r="E122" s="30"/>
      <c r="F122" s="30"/>
      <c r="G122" s="30"/>
      <c r="H122" s="28"/>
    </row>
    <row r="123" spans="3:8" x14ac:dyDescent="0.25">
      <c r="C123" s="26"/>
      <c r="D123" s="22"/>
      <c r="E123" s="30"/>
      <c r="F123" s="30"/>
      <c r="G123" s="30"/>
      <c r="H123" s="28"/>
    </row>
    <row r="124" spans="3:8" x14ac:dyDescent="0.25">
      <c r="C124" s="26"/>
      <c r="D124" s="22"/>
      <c r="E124" s="30"/>
      <c r="F124" s="30"/>
      <c r="G124" s="30"/>
      <c r="H124" s="28"/>
    </row>
    <row r="125" spans="3:8" x14ac:dyDescent="0.25">
      <c r="C125" s="26"/>
      <c r="D125" s="22"/>
      <c r="E125" s="30"/>
      <c r="F125" s="30"/>
      <c r="G125" s="30"/>
      <c r="H125" s="28"/>
    </row>
    <row r="126" spans="3:8" x14ac:dyDescent="0.25">
      <c r="C126" s="26"/>
      <c r="D126" s="22"/>
      <c r="E126" s="30"/>
      <c r="F126" s="30"/>
      <c r="G126" s="30"/>
      <c r="H126" s="28"/>
    </row>
    <row r="127" spans="3:8" x14ac:dyDescent="0.25">
      <c r="C127" s="26"/>
      <c r="D127" s="22"/>
      <c r="E127" s="30"/>
      <c r="F127" s="30"/>
      <c r="G127" s="30"/>
      <c r="H127" s="28"/>
    </row>
    <row r="128" spans="3:8" x14ac:dyDescent="0.25">
      <c r="C128" s="26"/>
      <c r="D128" s="22"/>
      <c r="E128" s="30"/>
      <c r="F128" s="30"/>
      <c r="G128" s="30"/>
      <c r="H128" s="28"/>
    </row>
    <row r="129" spans="3:8" x14ac:dyDescent="0.25">
      <c r="C129" s="26"/>
      <c r="D129" s="22"/>
      <c r="E129" s="30"/>
      <c r="F129" s="30"/>
      <c r="G129" s="30"/>
      <c r="H129" s="28"/>
    </row>
    <row r="130" spans="3:8" x14ac:dyDescent="0.25">
      <c r="C130" s="26"/>
      <c r="D130" s="22"/>
      <c r="E130" s="30"/>
      <c r="F130" s="30"/>
      <c r="G130" s="30"/>
      <c r="H130" s="28"/>
    </row>
    <row r="131" spans="3:8" x14ac:dyDescent="0.25">
      <c r="C131" s="26"/>
      <c r="D131" s="22"/>
      <c r="E131" s="30"/>
      <c r="F131" s="30"/>
      <c r="G131" s="30"/>
      <c r="H131" s="28"/>
    </row>
    <row r="132" spans="3:8" x14ac:dyDescent="0.25">
      <c r="C132" s="26"/>
      <c r="D132" s="22"/>
      <c r="E132" s="30"/>
      <c r="F132" s="30"/>
      <c r="G132" s="30"/>
      <c r="H132" s="28"/>
    </row>
    <row r="133" spans="3:8" x14ac:dyDescent="0.25">
      <c r="C133" s="26"/>
      <c r="D133" s="22"/>
      <c r="E133" s="30"/>
      <c r="F133" s="30"/>
      <c r="G133" s="30"/>
      <c r="H133" s="28"/>
    </row>
    <row r="134" spans="3:8" x14ac:dyDescent="0.25">
      <c r="C134" s="26"/>
      <c r="D134" s="22"/>
      <c r="E134" s="30"/>
      <c r="F134" s="30"/>
      <c r="G134" s="30"/>
      <c r="H134" s="28"/>
    </row>
    <row r="135" spans="3:8" x14ac:dyDescent="0.25">
      <c r="C135" s="26"/>
      <c r="D135" s="22"/>
      <c r="E135" s="30"/>
      <c r="F135" s="30"/>
      <c r="G135" s="30"/>
      <c r="H135" s="28"/>
    </row>
    <row r="136" spans="3:8" x14ac:dyDescent="0.25">
      <c r="C136" s="26"/>
      <c r="D136" s="22"/>
      <c r="E136" s="30"/>
      <c r="F136" s="30"/>
      <c r="G136" s="30"/>
      <c r="H136" s="28"/>
    </row>
    <row r="137" spans="3:8" x14ac:dyDescent="0.25">
      <c r="C137" s="26"/>
      <c r="D137" s="22"/>
      <c r="E137" s="30"/>
      <c r="F137" s="30"/>
      <c r="G137" s="30"/>
      <c r="H137" s="28"/>
    </row>
    <row r="138" spans="3:8" x14ac:dyDescent="0.25">
      <c r="C138" s="26"/>
      <c r="D138" s="22"/>
      <c r="E138" s="30"/>
      <c r="F138" s="30"/>
      <c r="G138" s="30"/>
      <c r="H138" s="28"/>
    </row>
    <row r="139" spans="3:8" x14ac:dyDescent="0.25">
      <c r="C139" s="26"/>
      <c r="D139" s="22"/>
      <c r="E139" s="30"/>
      <c r="F139" s="30"/>
      <c r="G139" s="30"/>
      <c r="H139" s="28"/>
    </row>
    <row r="140" spans="3:8" x14ac:dyDescent="0.25">
      <c r="C140" s="26"/>
      <c r="D140" s="22"/>
      <c r="E140" s="30"/>
      <c r="F140" s="30"/>
      <c r="G140" s="30"/>
      <c r="H140" s="28"/>
    </row>
    <row r="141" spans="3:8" x14ac:dyDescent="0.25">
      <c r="C141" s="26"/>
      <c r="D141" s="22"/>
      <c r="E141" s="30"/>
      <c r="F141" s="30"/>
      <c r="G141" s="30"/>
      <c r="H141" s="28"/>
    </row>
    <row r="142" spans="3:8" x14ac:dyDescent="0.25">
      <c r="C142" s="26"/>
      <c r="D142" s="22"/>
      <c r="E142" s="30"/>
      <c r="F142" s="30"/>
      <c r="G142" s="30"/>
      <c r="H142" s="28"/>
    </row>
    <row r="143" spans="3:8" x14ac:dyDescent="0.25">
      <c r="C143" s="26"/>
      <c r="D143" s="22"/>
      <c r="E143" s="30"/>
      <c r="F143" s="30"/>
      <c r="G143" s="30"/>
      <c r="H143" s="28"/>
    </row>
    <row r="144" spans="3:8" x14ac:dyDescent="0.25">
      <c r="C144" s="26"/>
      <c r="D144" s="22"/>
      <c r="E144" s="30"/>
      <c r="F144" s="30"/>
      <c r="G144" s="30"/>
      <c r="H144" s="28"/>
    </row>
    <row r="145" spans="3:8" x14ac:dyDescent="0.25">
      <c r="C145" s="26"/>
      <c r="D145" s="22"/>
      <c r="E145" s="30"/>
      <c r="F145" s="30"/>
      <c r="G145" s="30"/>
      <c r="H145" s="28"/>
    </row>
    <row r="146" spans="3:8" x14ac:dyDescent="0.25">
      <c r="C146" s="26"/>
      <c r="D146" s="22"/>
      <c r="E146" s="30"/>
      <c r="F146" s="30"/>
      <c r="G146" s="30"/>
      <c r="H146" s="28"/>
    </row>
    <row r="147" spans="3:8" x14ac:dyDescent="0.25">
      <c r="C147" s="26"/>
      <c r="D147" s="22"/>
      <c r="E147" s="30"/>
      <c r="F147" s="30"/>
      <c r="G147" s="30"/>
      <c r="H147" s="28"/>
    </row>
    <row r="148" spans="3:8" x14ac:dyDescent="0.25">
      <c r="C148" s="26"/>
      <c r="D148" s="22"/>
      <c r="E148" s="30"/>
      <c r="F148" s="30"/>
      <c r="G148" s="30"/>
      <c r="H148" s="28"/>
    </row>
    <row r="149" spans="3:8" x14ac:dyDescent="0.25">
      <c r="C149" s="26"/>
      <c r="D149" s="22"/>
      <c r="E149" s="30"/>
      <c r="F149" s="30"/>
      <c r="G149" s="30"/>
      <c r="H149" s="28"/>
    </row>
    <row r="150" spans="3:8" x14ac:dyDescent="0.25">
      <c r="C150" s="26"/>
      <c r="D150" s="22"/>
      <c r="E150" s="30"/>
      <c r="F150" s="30"/>
      <c r="G150" s="30"/>
      <c r="H150" s="28"/>
    </row>
    <row r="151" spans="3:8" x14ac:dyDescent="0.25">
      <c r="C151" s="26"/>
      <c r="D151" s="22"/>
      <c r="E151" s="30"/>
      <c r="F151" s="30"/>
      <c r="G151" s="30"/>
      <c r="H151" s="28"/>
    </row>
    <row r="152" spans="3:8" x14ac:dyDescent="0.25">
      <c r="C152" s="26"/>
      <c r="D152" s="22"/>
      <c r="E152" s="30"/>
      <c r="F152" s="30"/>
      <c r="G152" s="30"/>
      <c r="H152" s="28"/>
    </row>
    <row r="153" spans="3:8" x14ac:dyDescent="0.25">
      <c r="C153" s="26"/>
      <c r="D153" s="22"/>
      <c r="E153" s="30"/>
      <c r="F153" s="30"/>
      <c r="G153" s="30"/>
      <c r="H153" s="28"/>
    </row>
    <row r="154" spans="3:8" x14ac:dyDescent="0.25">
      <c r="C154" s="26"/>
      <c r="D154" s="22"/>
      <c r="E154" s="30"/>
      <c r="F154" s="30"/>
      <c r="G154" s="30"/>
      <c r="H154" s="28"/>
    </row>
    <row r="155" spans="3:8" x14ac:dyDescent="0.25">
      <c r="C155" s="26"/>
      <c r="D155" s="22"/>
      <c r="E155" s="30"/>
      <c r="F155" s="30"/>
      <c r="G155" s="30"/>
      <c r="H155" s="28"/>
    </row>
    <row r="156" spans="3:8" x14ac:dyDescent="0.25">
      <c r="C156" s="26"/>
      <c r="D156" s="22"/>
      <c r="E156" s="30"/>
      <c r="F156" s="30"/>
      <c r="G156" s="30"/>
      <c r="H156" s="28"/>
    </row>
    <row r="157" spans="3:8" x14ac:dyDescent="0.25">
      <c r="C157" s="26"/>
      <c r="D157" s="22"/>
      <c r="E157" s="30"/>
      <c r="F157" s="30"/>
      <c r="G157" s="30"/>
      <c r="H157" s="28"/>
    </row>
    <row r="158" spans="3:8" x14ac:dyDescent="0.25">
      <c r="C158" s="26"/>
      <c r="D158" s="22"/>
      <c r="E158" s="30"/>
      <c r="F158" s="30"/>
      <c r="G158" s="30"/>
      <c r="H158" s="28"/>
    </row>
    <row r="159" spans="3:8" x14ac:dyDescent="0.25">
      <c r="C159" s="26"/>
      <c r="D159" s="22"/>
      <c r="E159" s="30"/>
      <c r="F159" s="30"/>
      <c r="G159" s="30"/>
      <c r="H159" s="28"/>
    </row>
    <row r="160" spans="3:8" x14ac:dyDescent="0.25">
      <c r="C160" s="26"/>
      <c r="D160" s="22"/>
      <c r="E160" s="30"/>
      <c r="F160" s="30"/>
      <c r="G160" s="30"/>
      <c r="H160" s="28"/>
    </row>
    <row r="161" spans="3:8" x14ac:dyDescent="0.25">
      <c r="C161" s="26"/>
      <c r="D161" s="22"/>
      <c r="E161" s="30"/>
      <c r="F161" s="30"/>
      <c r="G161" s="30"/>
      <c r="H161" s="28"/>
    </row>
    <row r="162" spans="3:8" x14ac:dyDescent="0.25">
      <c r="C162" s="26"/>
      <c r="D162" s="22"/>
      <c r="E162" s="30"/>
      <c r="F162" s="30"/>
      <c r="G162" s="30"/>
      <c r="H162" s="28"/>
    </row>
    <row r="163" spans="3:8" x14ac:dyDescent="0.25">
      <c r="C163" s="26"/>
      <c r="D163" s="22"/>
      <c r="E163" s="30"/>
      <c r="F163" s="30"/>
      <c r="G163" s="30"/>
      <c r="H163" s="28"/>
    </row>
    <row r="164" spans="3:8" x14ac:dyDescent="0.25">
      <c r="C164" s="26"/>
      <c r="D164" s="22"/>
      <c r="E164" s="30"/>
      <c r="F164" s="30"/>
      <c r="G164" s="30"/>
      <c r="H164" s="28"/>
    </row>
    <row r="165" spans="3:8" x14ac:dyDescent="0.25">
      <c r="C165" s="26"/>
      <c r="D165" s="22"/>
      <c r="E165" s="30"/>
      <c r="F165" s="30"/>
      <c r="G165" s="30"/>
      <c r="H165" s="28"/>
    </row>
    <row r="166" spans="3:8" x14ac:dyDescent="0.25">
      <c r="C166" s="26"/>
      <c r="D166" s="22"/>
      <c r="E166" s="30"/>
      <c r="F166" s="30"/>
      <c r="G166" s="30"/>
      <c r="H166" s="28"/>
    </row>
    <row r="167" spans="3:8" x14ac:dyDescent="0.25">
      <c r="C167" s="26"/>
      <c r="D167" s="22"/>
      <c r="E167" s="30"/>
      <c r="F167" s="30"/>
      <c r="G167" s="30"/>
      <c r="H167" s="28"/>
    </row>
    <row r="168" spans="3:8" x14ac:dyDescent="0.25">
      <c r="C168" s="26"/>
      <c r="D168" s="22"/>
      <c r="E168" s="30"/>
      <c r="F168" s="30"/>
      <c r="G168" s="30"/>
      <c r="H168" s="28"/>
    </row>
    <row r="169" spans="3:8" x14ac:dyDescent="0.25">
      <c r="C169" s="26"/>
      <c r="D169" s="22"/>
      <c r="E169" s="30"/>
      <c r="F169" s="30"/>
      <c r="G169" s="30"/>
      <c r="H169" s="28"/>
    </row>
    <row r="170" spans="3:8" x14ac:dyDescent="0.25">
      <c r="C170" s="26"/>
      <c r="D170" s="22"/>
      <c r="E170" s="30"/>
      <c r="F170" s="30"/>
      <c r="G170" s="30"/>
      <c r="H170" s="28"/>
    </row>
    <row r="171" spans="3:8" x14ac:dyDescent="0.25">
      <c r="C171" s="26"/>
      <c r="D171" s="22"/>
      <c r="E171" s="30"/>
      <c r="F171" s="30"/>
      <c r="G171" s="30"/>
      <c r="H171" s="28"/>
    </row>
    <row r="172" spans="3:8" x14ac:dyDescent="0.25">
      <c r="C172" s="26"/>
      <c r="D172" s="22"/>
      <c r="E172" s="30"/>
      <c r="F172" s="30"/>
      <c r="G172" s="30"/>
      <c r="H172" s="28"/>
    </row>
    <row r="173" spans="3:8" x14ac:dyDescent="0.25">
      <c r="C173" s="26"/>
      <c r="D173" s="22"/>
      <c r="E173" s="30"/>
      <c r="F173" s="30"/>
      <c r="G173" s="30"/>
      <c r="H173" s="28"/>
    </row>
    <row r="174" spans="3:8" x14ac:dyDescent="0.25">
      <c r="C174" s="26"/>
      <c r="D174" s="22"/>
      <c r="E174" s="30"/>
      <c r="F174" s="30"/>
      <c r="G174" s="30"/>
      <c r="H174" s="28"/>
    </row>
    <row r="175" spans="3:8" x14ac:dyDescent="0.25">
      <c r="C175" s="26"/>
      <c r="D175" s="22"/>
      <c r="E175" s="30"/>
      <c r="F175" s="30"/>
      <c r="G175" s="30"/>
      <c r="H175" s="28"/>
    </row>
    <row r="176" spans="3:8" x14ac:dyDescent="0.25">
      <c r="C176" s="26"/>
      <c r="D176" s="22"/>
      <c r="E176" s="30"/>
      <c r="F176" s="30"/>
      <c r="G176" s="30"/>
      <c r="H176" s="28"/>
    </row>
    <row r="177" spans="3:8" x14ac:dyDescent="0.25">
      <c r="C177" s="26"/>
      <c r="D177" s="22"/>
      <c r="E177" s="30"/>
      <c r="F177" s="30"/>
      <c r="G177" s="30"/>
      <c r="H177" s="28"/>
    </row>
    <row r="178" spans="3:8" x14ac:dyDescent="0.25">
      <c r="C178" s="26"/>
      <c r="D178" s="22"/>
      <c r="E178" s="30"/>
      <c r="F178" s="30"/>
      <c r="G178" s="30"/>
      <c r="H178" s="28"/>
    </row>
    <row r="179" spans="3:8" x14ac:dyDescent="0.25">
      <c r="C179" s="26"/>
      <c r="D179" s="22"/>
      <c r="E179" s="30"/>
      <c r="F179" s="30"/>
      <c r="G179" s="30"/>
      <c r="H179" s="28"/>
    </row>
    <row r="180" spans="3:8" x14ac:dyDescent="0.25">
      <c r="C180" s="26"/>
      <c r="D180" s="22"/>
      <c r="E180" s="30"/>
      <c r="F180" s="30"/>
      <c r="G180" s="30"/>
      <c r="H180" s="28"/>
    </row>
    <row r="181" spans="3:8" x14ac:dyDescent="0.25">
      <c r="C181" s="26"/>
      <c r="D181" s="22"/>
      <c r="E181" s="30"/>
      <c r="F181" s="30"/>
      <c r="G181" s="30"/>
      <c r="H181" s="28"/>
    </row>
    <row r="182" spans="3:8" x14ac:dyDescent="0.25">
      <c r="C182" s="26"/>
      <c r="D182" s="22"/>
      <c r="E182" s="30"/>
      <c r="F182" s="30"/>
      <c r="G182" s="30"/>
      <c r="H182" s="28"/>
    </row>
    <row r="183" spans="3:8" x14ac:dyDescent="0.25">
      <c r="C183" s="26"/>
      <c r="D183" s="22"/>
      <c r="E183" s="30"/>
      <c r="F183" s="30"/>
      <c r="G183" s="30"/>
      <c r="H183" s="28"/>
    </row>
    <row r="184" spans="3:8" x14ac:dyDescent="0.25">
      <c r="C184" s="26"/>
      <c r="D184" s="22"/>
      <c r="E184" s="30"/>
      <c r="F184" s="30"/>
      <c r="G184" s="30"/>
      <c r="H184" s="28"/>
    </row>
    <row r="185" spans="3:8" x14ac:dyDescent="0.25">
      <c r="C185" s="26"/>
      <c r="D185" s="22"/>
      <c r="E185" s="30"/>
      <c r="F185" s="30"/>
      <c r="G185" s="30"/>
      <c r="H185" s="28"/>
    </row>
    <row r="186" spans="3:8" x14ac:dyDescent="0.25">
      <c r="C186" s="26"/>
      <c r="D186" s="22"/>
      <c r="E186" s="30"/>
      <c r="F186" s="30"/>
      <c r="G186" s="30"/>
      <c r="H186" s="28"/>
    </row>
    <row r="187" spans="3:8" x14ac:dyDescent="0.25">
      <c r="C187" s="26"/>
      <c r="D187" s="22"/>
      <c r="E187" s="30"/>
      <c r="F187" s="30"/>
      <c r="G187" s="30"/>
      <c r="H187" s="28"/>
    </row>
    <row r="188" spans="3:8" x14ac:dyDescent="0.25">
      <c r="C188" s="26"/>
      <c r="D188" s="22"/>
      <c r="E188" s="30"/>
      <c r="F188" s="30"/>
      <c r="G188" s="30"/>
      <c r="H188" s="28"/>
    </row>
    <row r="189" spans="3:8" x14ac:dyDescent="0.25">
      <c r="C189" s="26"/>
      <c r="D189" s="22"/>
      <c r="E189" s="30"/>
      <c r="F189" s="30"/>
      <c r="G189" s="30"/>
      <c r="H189" s="28"/>
    </row>
    <row r="190" spans="3:8" x14ac:dyDescent="0.25">
      <c r="C190" s="26"/>
      <c r="D190" s="22"/>
      <c r="E190" s="30"/>
      <c r="F190" s="30"/>
      <c r="G190" s="30"/>
      <c r="H190" s="28"/>
    </row>
    <row r="191" spans="3:8" x14ac:dyDescent="0.25">
      <c r="C191" s="26"/>
      <c r="D191" s="22"/>
      <c r="E191" s="30"/>
      <c r="F191" s="30"/>
      <c r="G191" s="30"/>
      <c r="H191" s="28"/>
    </row>
    <row r="192" spans="3:8" x14ac:dyDescent="0.25">
      <c r="C192" s="26"/>
      <c r="D192" s="22"/>
      <c r="E192" s="30"/>
      <c r="F192" s="30"/>
      <c r="G192" s="30"/>
      <c r="H192" s="28"/>
    </row>
    <row r="193" spans="3:8" x14ac:dyDescent="0.25">
      <c r="C193" s="26"/>
      <c r="D193" s="22"/>
      <c r="E193" s="30"/>
      <c r="F193" s="30"/>
      <c r="G193" s="30"/>
      <c r="H193" s="28"/>
    </row>
    <row r="194" spans="3:8" x14ac:dyDescent="0.25">
      <c r="C194" s="26"/>
      <c r="D194" s="22"/>
      <c r="E194" s="30"/>
      <c r="F194" s="30"/>
      <c r="G194" s="30"/>
      <c r="H194" s="28"/>
    </row>
    <row r="195" spans="3:8" x14ac:dyDescent="0.25">
      <c r="C195" s="26"/>
      <c r="D195" s="22"/>
      <c r="E195" s="30"/>
      <c r="F195" s="30"/>
      <c r="G195" s="30"/>
      <c r="H195" s="28"/>
    </row>
    <row r="196" spans="3:8" x14ac:dyDescent="0.25">
      <c r="C196" s="26"/>
      <c r="D196" s="22"/>
      <c r="E196" s="30"/>
      <c r="F196" s="30"/>
      <c r="G196" s="30"/>
      <c r="H196" s="28"/>
    </row>
    <row r="197" spans="3:8" x14ac:dyDescent="0.25">
      <c r="C197" s="26"/>
      <c r="D197" s="22"/>
      <c r="E197" s="30"/>
      <c r="F197" s="30"/>
      <c r="G197" s="30"/>
      <c r="H197" s="28"/>
    </row>
    <row r="198" spans="3:8" x14ac:dyDescent="0.25">
      <c r="C198" s="26"/>
      <c r="D198" s="22"/>
      <c r="E198" s="30"/>
      <c r="F198" s="30"/>
      <c r="G198" s="30"/>
      <c r="H198" s="28"/>
    </row>
    <row r="199" spans="3:8" x14ac:dyDescent="0.25">
      <c r="C199" s="26"/>
      <c r="D199" s="22"/>
      <c r="E199" s="30"/>
      <c r="F199" s="30"/>
      <c r="G199" s="30"/>
      <c r="H199" s="28"/>
    </row>
    <row r="200" spans="3:8" ht="15.75" thickBot="1" x14ac:dyDescent="0.3">
      <c r="C200" s="27"/>
      <c r="D200" s="23"/>
      <c r="E200" s="31"/>
      <c r="F200" s="31"/>
      <c r="G200" s="31"/>
      <c r="H200" s="29"/>
    </row>
  </sheetData>
  <conditionalFormatting sqref="C14:H200 C5:D13 H5:H13">
    <cfRule type="containsBlanks" dxfId="1" priority="2">
      <formula>LEN(TRIM(C5))=0</formula>
    </cfRule>
  </conditionalFormatting>
  <conditionalFormatting sqref="E5:G13">
    <cfRule type="containsBlanks" dxfId="0" priority="1">
      <formula>LEN(TRIM(E5))=0</formula>
    </cfRule>
  </conditionalFormatting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Working Pattern </vt:lpstr>
      <vt:lpstr>Sales Analysis</vt:lpstr>
      <vt:lpstr>Channel wise trend </vt:lpstr>
      <vt:lpstr>Focus Product Plan vs Actual</vt:lpstr>
      <vt:lpstr>Closed system sales</vt:lpstr>
      <vt:lpstr>IV Speciality PCPM</vt:lpstr>
      <vt:lpstr>Rxbers &amp; Hosp</vt:lpstr>
      <vt:lpstr>Primary Plan for Month </vt:lpstr>
      <vt:lpstr>Qualitative Feedback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Krishan - OPI/CORP/AMD</dc:creator>
  <cp:lastModifiedBy>Dell</cp:lastModifiedBy>
  <dcterms:created xsi:type="dcterms:W3CDTF">2021-02-02T05:41:10Z</dcterms:created>
  <dcterms:modified xsi:type="dcterms:W3CDTF">2025-05-02T06:15:38Z</dcterms:modified>
</cp:coreProperties>
</file>