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/>
  <bookViews>
    <workbookView xWindow="0" yWindow="0" windowWidth="20490" windowHeight="7500" firstSheet="5" activeTab="8"/>
  </bookViews>
  <sheets>
    <sheet name="Introduction " sheetId="5" r:id="rId1"/>
    <sheet name="Working Pattern " sheetId="1" r:id="rId2"/>
    <sheet name="Sales Analysis" sheetId="2" r:id="rId3"/>
    <sheet name="Channel wise trend " sheetId="12" r:id="rId4"/>
    <sheet name="Focus Product Plan vs Actual" sheetId="15" r:id="rId5"/>
    <sheet name="Focus Product Sales " sheetId="10" r:id="rId6"/>
    <sheet name="Closed system sales" sheetId="13" r:id="rId7"/>
    <sheet name="Primary Plan for Month " sheetId="14" r:id="rId8"/>
    <sheet name="Qualitative Feedback " sheetId="6" r:id="rId9"/>
    <sheet name="Tour plan" sheetId="16" r:id="rId10"/>
  </sheets>
  <definedNames>
    <definedName name="Abhishek_Ahirrao">#REF!</definedName>
    <definedName name="Ajay_Sharma">#REF!</definedName>
    <definedName name="Atul_Khade">#REF!</definedName>
    <definedName name="Bharath_Gondkar">#REF!</definedName>
    <definedName name="Bhavesh_Sharma">#REF!</definedName>
    <definedName name="Dar_Shrivastava">#REF!</definedName>
    <definedName name="Devendra_Vyas">#REF!</definedName>
    <definedName name="Dibyendu_Bhowmick">#REF!</definedName>
    <definedName name="Diganta_Kalita">#REF!</definedName>
    <definedName name="Dileep_Singh">#REF!</definedName>
    <definedName name="Harish_Shroti">#REF!</definedName>
    <definedName name="Kanagaraju">#REF!</definedName>
    <definedName name="M.Chary">#REF!</definedName>
    <definedName name="Manish_Goyal">#REF!</definedName>
    <definedName name="Manoj_Bhavsar">#REF!</definedName>
    <definedName name="Nagesh_Kumar">#REF!</definedName>
    <definedName name="Rakesh_Choudhary">#REF!</definedName>
    <definedName name="Sachin_Bareja">#REF!</definedName>
    <definedName name="Sanjay_Kumar">#REF!</definedName>
    <definedName name="Sudarshan_Sahoo">#REF!</definedName>
    <definedName name="Sujeet_Mishra">#REF!</definedName>
    <definedName name="Suresh_Kumar">#REF!</definedName>
    <definedName name="Venkat_Ragi">#REF!</definedName>
    <definedName name="Vipin_Sing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6" l="1"/>
  <c r="G35" i="16"/>
  <c r="G34" i="16"/>
  <c r="G33" i="16"/>
  <c r="A33" i="16"/>
  <c r="G32" i="16"/>
  <c r="A32" i="16"/>
  <c r="G31" i="16"/>
  <c r="A31" i="16"/>
  <c r="G30" i="16"/>
  <c r="A30" i="16"/>
  <c r="G29" i="16"/>
  <c r="A29" i="16"/>
  <c r="G28" i="16"/>
  <c r="A28" i="16"/>
  <c r="G27" i="16"/>
  <c r="A27" i="16"/>
  <c r="G26" i="16"/>
  <c r="A26" i="16"/>
  <c r="G25" i="16"/>
  <c r="A25" i="16"/>
  <c r="G24" i="16"/>
  <c r="A24" i="16"/>
  <c r="G23" i="16"/>
  <c r="A23" i="16"/>
  <c r="G22" i="16"/>
  <c r="A22" i="16"/>
  <c r="G21" i="16"/>
  <c r="A21" i="16"/>
  <c r="G20" i="16"/>
  <c r="A20" i="16"/>
  <c r="G19" i="16"/>
  <c r="A19" i="16"/>
  <c r="G18" i="16"/>
  <c r="A18" i="16"/>
  <c r="G17" i="16"/>
  <c r="A17" i="16"/>
  <c r="G16" i="16"/>
  <c r="A16" i="16"/>
  <c r="G15" i="16"/>
  <c r="A15" i="16"/>
  <c r="G14" i="16"/>
  <c r="A14" i="16"/>
  <c r="G13" i="16"/>
  <c r="A13" i="16"/>
  <c r="G12" i="16"/>
  <c r="A12" i="16"/>
  <c r="G11" i="16"/>
  <c r="A11" i="16"/>
  <c r="G10" i="16"/>
  <c r="A10" i="16"/>
  <c r="G9" i="16"/>
  <c r="A9" i="16"/>
  <c r="G8" i="16"/>
  <c r="A8" i="16"/>
  <c r="G7" i="16"/>
  <c r="A7" i="16"/>
  <c r="G6" i="16"/>
  <c r="A6" i="16"/>
  <c r="G5" i="16"/>
  <c r="A5" i="16"/>
  <c r="J10" i="14"/>
  <c r="J8" i="14"/>
  <c r="J6" i="14"/>
  <c r="H3" i="14"/>
  <c r="G3" i="14"/>
  <c r="F3" i="14"/>
  <c r="E3" i="14"/>
  <c r="M2" i="14"/>
  <c r="L2" i="14"/>
  <c r="K2" i="14"/>
  <c r="J2" i="14"/>
  <c r="M1" i="14"/>
  <c r="L1" i="14"/>
  <c r="K1" i="14"/>
  <c r="J1" i="14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P4" i="13"/>
  <c r="O4" i="13"/>
  <c r="N4" i="13"/>
  <c r="M4" i="13"/>
  <c r="L4" i="13"/>
  <c r="K4" i="13"/>
  <c r="J4" i="13"/>
  <c r="I4" i="13"/>
  <c r="H4" i="13"/>
  <c r="G4" i="13"/>
  <c r="F4" i="13"/>
  <c r="E4" i="13"/>
  <c r="D4" i="13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P6" i="10"/>
  <c r="O6" i="10"/>
  <c r="N6" i="10"/>
  <c r="M6" i="10"/>
  <c r="L6" i="10"/>
  <c r="K6" i="10"/>
  <c r="J6" i="10"/>
  <c r="I6" i="10"/>
  <c r="H6" i="10"/>
  <c r="G6" i="10"/>
  <c r="F6" i="10"/>
  <c r="E6" i="10"/>
  <c r="D6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P21" i="12"/>
  <c r="O21" i="12"/>
  <c r="N21" i="12"/>
  <c r="M21" i="12"/>
  <c r="L21" i="12"/>
  <c r="K21" i="12"/>
  <c r="J21" i="12"/>
  <c r="I21" i="12"/>
  <c r="H21" i="12"/>
  <c r="G21" i="12"/>
  <c r="F21" i="12"/>
  <c r="E21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Q19" i="2"/>
  <c r="Q18" i="2"/>
  <c r="Q17" i="2"/>
  <c r="Q16" i="2"/>
  <c r="Q11" i="2"/>
  <c r="P11" i="2"/>
  <c r="O11" i="2"/>
  <c r="N11" i="2"/>
  <c r="M11" i="2"/>
  <c r="I11" i="2"/>
  <c r="H11" i="2"/>
  <c r="G11" i="2"/>
  <c r="F11" i="2"/>
  <c r="E11" i="2"/>
  <c r="Q10" i="2"/>
  <c r="P10" i="2"/>
  <c r="I10" i="2"/>
  <c r="H10" i="2"/>
  <c r="Q9" i="2"/>
  <c r="P9" i="2"/>
  <c r="I9" i="2"/>
  <c r="H9" i="2"/>
  <c r="Q8" i="2"/>
  <c r="P8" i="2"/>
  <c r="I8" i="2"/>
  <c r="H8" i="2"/>
  <c r="Q7" i="2"/>
  <c r="P7" i="2"/>
  <c r="I7" i="2"/>
  <c r="H7" i="2"/>
  <c r="N5" i="2"/>
  <c r="M5" i="2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<sst xmlns="http://schemas.openxmlformats.org/spreadsheetml/2006/main" count="498" uniqueCount="137">
  <si>
    <t xml:space="preserve">Review Format </t>
  </si>
  <si>
    <t>Name</t>
  </si>
  <si>
    <t>Pankaj kumar Shukla</t>
  </si>
  <si>
    <t>HQ</t>
  </si>
  <si>
    <t>Agra</t>
  </si>
  <si>
    <t>Reporting Manager</t>
  </si>
  <si>
    <t xml:space="preserve">Month </t>
  </si>
  <si>
    <t>*Please mention month for which data is submitted</t>
  </si>
  <si>
    <t>Yearly Record</t>
  </si>
  <si>
    <t>Jan'2025</t>
  </si>
  <si>
    <t>Feb'2025</t>
  </si>
  <si>
    <t>Mar'2025</t>
  </si>
  <si>
    <t>Apr'2025</t>
  </si>
  <si>
    <t>May'2025</t>
  </si>
  <si>
    <t>Jun'2025</t>
  </si>
  <si>
    <t>Jul'2025</t>
  </si>
  <si>
    <t>Aug'2025</t>
  </si>
  <si>
    <t>Sep'2025</t>
  </si>
  <si>
    <t>Oct'2025</t>
  </si>
  <si>
    <t>Nov'2025</t>
  </si>
  <si>
    <t>Dec'2025</t>
  </si>
  <si>
    <t>Total Days in Month</t>
  </si>
  <si>
    <t>HeadQuarter Working Days</t>
  </si>
  <si>
    <t>Ex-HQ. Working Days</t>
  </si>
  <si>
    <t>Outstation Working Days</t>
  </si>
  <si>
    <t>Field Working Days</t>
  </si>
  <si>
    <t>Meeting</t>
  </si>
  <si>
    <t>Training</t>
  </si>
  <si>
    <t>Transit</t>
  </si>
  <si>
    <t>Leaves</t>
  </si>
  <si>
    <t>Holiday/Sunday</t>
  </si>
  <si>
    <t>Number of Calls</t>
  </si>
  <si>
    <t>Doctor Calls</t>
  </si>
  <si>
    <t>CIP Calls</t>
  </si>
  <si>
    <t>Doctor Call Avg.</t>
  </si>
  <si>
    <t>Total Call Avg.</t>
  </si>
  <si>
    <t>*Doctor call and CIP call average should match with SFA data</t>
  </si>
  <si>
    <t>Primary -Budget Vs. Actual (For the Month)</t>
  </si>
  <si>
    <t>Primary -Budget Vs. Actual (YTD)</t>
  </si>
  <si>
    <t xml:space="preserve">Segment </t>
  </si>
  <si>
    <t>%Achievement</t>
  </si>
  <si>
    <t>% Growth</t>
  </si>
  <si>
    <t>Actual</t>
  </si>
  <si>
    <t>Tgt.</t>
  </si>
  <si>
    <t xml:space="preserve">IV NH </t>
  </si>
  <si>
    <t>SVP</t>
  </si>
  <si>
    <t>UniBag</t>
  </si>
  <si>
    <t>Flexidrip</t>
  </si>
  <si>
    <t>Total</t>
  </si>
  <si>
    <t>*Value in Lacs only  Eg 0.20,2.00,1.20</t>
  </si>
  <si>
    <t>Therapy/Segment</t>
  </si>
  <si>
    <t>Actual Primary Sales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</si>
  <si>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</si>
  <si>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</si>
  <si>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</si>
  <si>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</si>
  <si>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</si>
  <si>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</si>
  <si>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</si>
  <si>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</si>
  <si>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</si>
  <si>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</si>
  <si>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</si>
  <si>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</si>
  <si>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Channel</t>
  </si>
  <si>
    <t>IV NH</t>
  </si>
  <si>
    <t>Trade</t>
  </si>
  <si>
    <t xml:space="preserve">Corporate </t>
  </si>
  <si>
    <t>Brand</t>
  </si>
  <si>
    <t>Primary Sales Plan vs Actual</t>
  </si>
  <si>
    <t>Plan</t>
  </si>
  <si>
    <t>Linezolid</t>
  </si>
  <si>
    <t>Ibuprofen</t>
  </si>
  <si>
    <t>Leniol EH</t>
  </si>
  <si>
    <t>Leniol NH</t>
  </si>
  <si>
    <t>PHYSIOMAX -EH</t>
  </si>
  <si>
    <t>PHYSIOMAX -NH</t>
  </si>
  <si>
    <t>Moxifloxacin</t>
  </si>
  <si>
    <t>Levofloxacin</t>
  </si>
  <si>
    <t>System</t>
  </si>
  <si>
    <t xml:space="preserve">Open </t>
  </si>
  <si>
    <t>Close</t>
  </si>
  <si>
    <t xml:space="preserve">Submit for Next Month </t>
  </si>
  <si>
    <t>Name of Stockiest</t>
  </si>
  <si>
    <t xml:space="preserve">City </t>
  </si>
  <si>
    <t>BHARTIYA CHEMIST</t>
  </si>
  <si>
    <t xml:space="preserve">JHANSI </t>
  </si>
  <si>
    <t xml:space="preserve">Total Primary Plan for month </t>
  </si>
  <si>
    <t>SURAT BROTHERS</t>
  </si>
  <si>
    <t>AGRA</t>
  </si>
  <si>
    <t>JMD ENTERPRISES</t>
  </si>
  <si>
    <t xml:space="preserve">Total Primary plan for open System </t>
  </si>
  <si>
    <t>NISCHAL MEDICAL AGENCY</t>
  </si>
  <si>
    <t>MATHURA</t>
  </si>
  <si>
    <t>SHREE UDN PHARMA</t>
  </si>
  <si>
    <t>ALIGHAR</t>
  </si>
  <si>
    <t xml:space="preserve">Total Primary plan for close System </t>
  </si>
  <si>
    <t>Qualitative Feedback</t>
  </si>
  <si>
    <t>Major Acheivements for the Last month</t>
  </si>
  <si>
    <t>Area Of Improvement</t>
  </si>
  <si>
    <t xml:space="preserve">Major Task for this Month </t>
  </si>
  <si>
    <t>TROMA CENTER FIROZABAD</t>
  </si>
  <si>
    <t>NEW PARTY OPEN IN ALIGHAR</t>
  </si>
  <si>
    <t>TROMA CENTER TUNDLA-2 UNIT</t>
  </si>
  <si>
    <t>FIROZBAD</t>
  </si>
  <si>
    <t>NEW PARTY OPEN IN FIROZABAD</t>
  </si>
  <si>
    <t xml:space="preserve">NEW HOSPITAL CONVERSION </t>
  </si>
  <si>
    <t>MATHURA/ AGRA/ ALIGHAR/JHANSI</t>
  </si>
  <si>
    <t>Last Month</t>
  </si>
  <si>
    <t>Current Month Plan</t>
  </si>
  <si>
    <t>Mth &amp; Year</t>
  </si>
  <si>
    <t>Date</t>
  </si>
  <si>
    <t>Day</t>
  </si>
  <si>
    <t>Tour Plan</t>
  </si>
  <si>
    <t>Actual Working</t>
  </si>
  <si>
    <t>H.Q. / Ex.H.Q. / Out Sta.</t>
  </si>
  <si>
    <t>Worked with
(Name of KAM)</t>
  </si>
  <si>
    <t>SUN</t>
  </si>
  <si>
    <t>SUNDAY</t>
  </si>
  <si>
    <t>MON</t>
  </si>
  <si>
    <t>M.G. ROAD</t>
  </si>
  <si>
    <t>H.Q.</t>
  </si>
  <si>
    <t>SELF</t>
  </si>
  <si>
    <t>Tue</t>
  </si>
  <si>
    <t>SIKANDRA</t>
  </si>
  <si>
    <t>Wed</t>
  </si>
  <si>
    <t>DELHI GATE</t>
  </si>
  <si>
    <t>thu</t>
  </si>
  <si>
    <t>Ex.H.Q.</t>
  </si>
  <si>
    <t>fri</t>
  </si>
  <si>
    <t>FIROZABAD</t>
  </si>
  <si>
    <t>sat</t>
  </si>
  <si>
    <t>SATURDAY/ OFF</t>
  </si>
  <si>
    <t>JHANSHI</t>
  </si>
  <si>
    <t>Out Stn</t>
  </si>
  <si>
    <t>HATHRAS</t>
  </si>
  <si>
    <t>DAYAL BAGH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</si>
</sst>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6" formatCode="0.0"/>
    <numFmt numFmtId="167" formatCode="d"/>
    <numFmt numFmtId="168" formatCode="ddd"/>
    <numFmt numFmtId="169" formatCode="0.00_)"/>
    <numFmt numFmtId="170" formatCode="0_)"/>
  </numFmts>
  <fonts count="22">
    <font>
      <sz val="11"/>
      <color theme="1"/>
      <name val="Calibri"/>
      <charset val="134"/>
      <scheme val="minor"/>
    </font>
    <font>
      <b/>
      <sz val="12"/>
      <color theme="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9"/>
      <color indexed="9"/>
      <name val="Arial"/>
      <charset val="134"/>
    </font>
    <font>
      <b/>
      <sz val="9"/>
      <name val="Arial"/>
      <charset val="134"/>
    </font>
    <font>
      <b/>
      <sz val="10"/>
      <color theme="0"/>
      <name val="Arial"/>
      <charset val="134"/>
    </font>
    <font>
      <sz val="11"/>
      <color rgb="FFFF0000"/>
      <name val="Calibri"/>
      <charset val="134"/>
      <scheme val="minor"/>
    </font>
    <font>
      <b/>
      <i/>
      <sz val="12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2"/>
      <color rgb="FF000000"/>
      <name val="Calibri"/>
      <charset val="134"/>
      <scheme val="minor"/>
    </font>
    <font>
      <sz val="12"/>
      <color rgb="FF000000"/>
      <name val="Calibri"/>
      <charset val="134"/>
      <scheme val="minor"/>
    </font>
    <font>
      <sz val="9"/>
      <color rgb="FF000000"/>
      <name val="Candara"/>
      <charset val="134"/>
    </font>
    <font>
      <sz val="20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sz val="12"/>
      <name val="Arial"/>
      <charset val="134"/>
    </font>
    <font>
      <sz val="11"/>
      <color theme="1"/>
      <name val="Calibri"/>
      <charset val="13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32"/>
      </patternFill>
    </fill>
    <fill>
      <patternFill patternType="solid">
        <fgColor theme="7" tint="0.59999389629810485"/>
        <bgColor indexed="31"/>
      </patternFill>
    </fill>
    <fill>
      <patternFill patternType="solid">
        <fgColor theme="7" tint="-0.249977111117893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09FDCF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8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rgb="FFFF0000"/>
      </bottom>
      <diagonal/>
    </border>
    <border>
      <left/>
      <right/>
      <top style="medium">
        <color auto="1"/>
      </top>
      <bottom style="medium">
        <color rgb="FFFF0000"/>
      </bottom>
      <diagonal/>
    </border>
    <border>
      <left/>
      <right style="medium">
        <color rgb="FFFF0000"/>
      </right>
      <top style="medium">
        <color auto="1"/>
      </top>
      <bottom style="medium">
        <color rgb="FFFF0000"/>
      </bottom>
      <diagonal/>
    </border>
    <border>
      <left style="medium">
        <color rgb="FFFF0000"/>
      </left>
      <right/>
      <top style="medium">
        <color auto="1"/>
      </top>
      <bottom style="medium">
        <color rgb="FFFF0000"/>
      </bottom>
      <diagonal/>
    </border>
    <border>
      <left style="medium">
        <color auto="1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auto="1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auto="1"/>
      </left>
      <right style="thin">
        <color rgb="FFFF0000"/>
      </right>
      <top style="thin">
        <color rgb="FFFF0000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rgb="FFFF0000"/>
      </bottom>
      <diagonal/>
    </border>
    <border>
      <left style="thin">
        <color rgb="FFFF0000"/>
      </left>
      <right style="medium">
        <color auto="1"/>
      </right>
      <top style="thin">
        <color rgb="FFFF0000"/>
      </top>
      <bottom style="thin">
        <color rgb="FFFF0000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 style="medium">
        <color theme="5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theme="5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5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theme="5"/>
      </left>
      <right style="thin">
        <color auto="1"/>
      </right>
      <top style="thin">
        <color auto="1"/>
      </top>
      <bottom style="medium">
        <color theme="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thin">
        <color auto="1"/>
      </left>
      <right style="medium">
        <color theme="5"/>
      </right>
      <top/>
      <bottom style="thin">
        <color auto="1"/>
      </bottom>
      <diagonal/>
    </border>
    <border>
      <left style="thin">
        <color auto="1"/>
      </left>
      <right style="medium">
        <color theme="5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5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theme="5"/>
      </right>
      <top style="thin">
        <color auto="1"/>
      </top>
      <bottom style="medium">
        <color theme="5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theme="5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theme="5"/>
      </right>
      <top/>
      <bottom style="medium">
        <color auto="1"/>
      </bottom>
      <diagonal/>
    </border>
    <border>
      <left style="thin">
        <color theme="5"/>
      </left>
      <right style="thin">
        <color theme="5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5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theme="5"/>
      </bottom>
      <diagonal/>
    </border>
    <border>
      <left style="medium">
        <color auto="1"/>
      </left>
      <right style="thin">
        <color theme="5"/>
      </right>
      <top style="thin">
        <color theme="5"/>
      </top>
      <bottom style="medium">
        <color auto="1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medium">
        <color auto="1"/>
      </bottom>
      <diagonal/>
    </border>
    <border>
      <left style="medium">
        <color auto="1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medium">
        <color auto="1"/>
      </left>
      <right style="medium">
        <color theme="5"/>
      </right>
      <top style="medium">
        <color theme="5"/>
      </top>
      <bottom style="medium">
        <color auto="1"/>
      </bottom>
      <diagonal/>
    </border>
    <border>
      <left/>
      <right style="thin">
        <color theme="5"/>
      </right>
      <top style="medium">
        <color theme="5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theme="5"/>
      </left>
      <right style="medium">
        <color auto="1"/>
      </right>
      <top style="thin">
        <color theme="5"/>
      </top>
      <bottom style="medium">
        <color auto="1"/>
      </bottom>
      <diagonal/>
    </border>
    <border>
      <left/>
      <right style="medium">
        <color auto="1"/>
      </right>
      <top style="medium">
        <color theme="5"/>
      </top>
      <bottom style="medium">
        <color auto="1"/>
      </bottom>
      <diagonal/>
    </border>
    <border>
      <left/>
      <right style="medium">
        <color theme="5"/>
      </right>
      <top style="medium">
        <color auto="1"/>
      </top>
      <bottom style="medium">
        <color theme="5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9" fontId="21" fillId="0" borderId="0" applyFont="0" applyFill="0" applyBorder="0" applyAlignment="0" applyProtection="0"/>
    <xf numFmtId="166" fontId="20" fillId="0" borderId="0"/>
  </cellStyleXfs>
  <cellXfs count="192">
    <xf numFmtId="0" fontId="0" fillId="0" borderId="0" xfId="0"/>
    <xf numFmtId="0" fontId="3" fillId="4" borderId="5" xfId="0" applyFont="1" applyFill="1" applyBorder="1" applyAlignment="1" applyProtection="1">
      <alignment horizontal="center" vertical="center"/>
      <protection hidden="1"/>
    </xf>
    <xf numFmtId="0" fontId="4" fillId="5" borderId="6" xfId="0" applyFont="1" applyFill="1" applyBorder="1" applyAlignment="1" applyProtection="1">
      <alignment horizontal="center" vertical="center" wrapText="1"/>
      <protection locked="0" hidden="1"/>
    </xf>
    <xf numFmtId="0" fontId="3" fillId="4" borderId="6" xfId="0" applyFont="1" applyFill="1" applyBorder="1" applyAlignment="1" applyProtection="1">
      <alignment vertical="center"/>
      <protection hidden="1"/>
    </xf>
    <xf numFmtId="167" fontId="0" fillId="0" borderId="7" xfId="2" applyNumberFormat="1" applyFont="1" applyBorder="1" applyAlignment="1" applyProtection="1">
      <alignment horizontal="center" vertical="center"/>
      <protection hidden="1"/>
    </xf>
    <xf numFmtId="168" fontId="6" fillId="7" borderId="8" xfId="2" applyNumberFormat="1" applyFont="1" applyFill="1" applyBorder="1" applyAlignment="1" applyProtection="1">
      <alignment horizontal="center" vertical="center"/>
      <protection hidden="1"/>
    </xf>
    <xf numFmtId="0" fontId="6" fillId="7" borderId="8" xfId="0" applyFont="1" applyFill="1" applyBorder="1" applyAlignment="1">
      <alignment horizontal="left"/>
    </xf>
    <xf numFmtId="168" fontId="0" fillId="0" borderId="8" xfId="2" applyNumberFormat="1" applyFont="1" applyBorder="1" applyAlignment="1" applyProtection="1">
      <alignment horizontal="center" vertical="center"/>
      <protection hidden="1"/>
    </xf>
    <xf numFmtId="0" fontId="0" fillId="0" borderId="8" xfId="0" applyBorder="1" applyAlignment="1">
      <alignment horizontal="left"/>
    </xf>
    <xf numFmtId="169" fontId="0" fillId="0" borderId="8" xfId="2" applyNumberFormat="1" applyFont="1" applyBorder="1" applyAlignment="1" applyProtection="1">
      <alignment horizontal="center" vertical="center" shrinkToFit="1"/>
      <protection locked="0" hidden="1"/>
    </xf>
    <xf numFmtId="170" fontId="0" fillId="0" borderId="8" xfId="2" applyNumberFormat="1" applyFont="1" applyBorder="1" applyAlignment="1" applyProtection="1">
      <alignment horizontal="center" vertical="center" shrinkToFit="1"/>
      <protection locked="0" hidden="1"/>
    </xf>
    <xf numFmtId="167" fontId="0" fillId="0" borderId="9" xfId="2" applyNumberFormat="1" applyFont="1" applyBorder="1" applyAlignment="1" applyProtection="1">
      <alignment horizontal="center" vertical="center"/>
      <protection hidden="1"/>
    </xf>
    <xf numFmtId="0" fontId="2" fillId="7" borderId="0" xfId="0" applyFont="1" applyFill="1"/>
    <xf numFmtId="2" fontId="0" fillId="0" borderId="0" xfId="0" applyNumberFormat="1" applyAlignment="1">
      <alignment horizontal="center" vertical="center"/>
    </xf>
    <xf numFmtId="0" fontId="2" fillId="11" borderId="31" xfId="0" applyFont="1" applyFill="1" applyBorder="1" applyAlignment="1">
      <alignment horizontal="center"/>
    </xf>
    <xf numFmtId="0" fontId="2" fillId="11" borderId="32" xfId="0" applyFont="1" applyFill="1" applyBorder="1" applyAlignment="1">
      <alignment horizontal="center"/>
    </xf>
    <xf numFmtId="0" fontId="2" fillId="11" borderId="33" xfId="0" applyFont="1" applyFill="1" applyBorder="1" applyAlignment="1">
      <alignment horizontal="center"/>
    </xf>
    <xf numFmtId="0" fontId="0" fillId="0" borderId="34" xfId="0" applyBorder="1"/>
    <xf numFmtId="0" fontId="0" fillId="0" borderId="17" xfId="0" applyBorder="1"/>
    <xf numFmtId="2" fontId="0" fillId="0" borderId="17" xfId="0" applyNumberFormat="1" applyBorder="1" applyAlignment="1">
      <alignment horizontal="center" vertical="center"/>
    </xf>
    <xf numFmtId="2" fontId="0" fillId="0" borderId="35" xfId="0" applyNumberForma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2" fontId="0" fillId="0" borderId="36" xfId="0" applyNumberFormat="1" applyBorder="1" applyAlignment="1">
      <alignment horizontal="center" vertical="center"/>
    </xf>
    <xf numFmtId="0" fontId="0" fillId="0" borderId="37" xfId="0" applyBorder="1"/>
    <xf numFmtId="0" fontId="0" fillId="0" borderId="19" xfId="0" applyBorder="1"/>
    <xf numFmtId="2" fontId="0" fillId="0" borderId="19" xfId="0" applyNumberFormat="1" applyBorder="1" applyAlignment="1">
      <alignment horizontal="center" vertical="center"/>
    </xf>
    <xf numFmtId="2" fontId="0" fillId="0" borderId="38" xfId="0" applyNumberFormat="1" applyBorder="1" applyAlignment="1">
      <alignment horizontal="center" vertical="center"/>
    </xf>
    <xf numFmtId="0" fontId="0" fillId="0" borderId="0" xfId="0" applyProtection="1">
      <protection locked="0"/>
    </xf>
    <xf numFmtId="0" fontId="2" fillId="12" borderId="43" xfId="0" applyFont="1" applyFill="1" applyBorder="1" applyAlignment="1">
      <alignment horizontal="center" vertical="center" wrapText="1"/>
    </xf>
    <xf numFmtId="0" fontId="2" fillId="12" borderId="44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left" vertical="center"/>
    </xf>
    <xf numFmtId="2" fontId="0" fillId="0" borderId="45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2" fontId="0" fillId="0" borderId="37" xfId="0" applyNumberFormat="1" applyBorder="1" applyAlignment="1">
      <alignment horizontal="center" vertical="center"/>
    </xf>
    <xf numFmtId="0" fontId="2" fillId="3" borderId="48" xfId="0" applyFont="1" applyFill="1" applyBorder="1" applyAlignment="1">
      <alignment vertical="center" wrapText="1"/>
    </xf>
    <xf numFmtId="0" fontId="2" fillId="12" borderId="48" xfId="0" applyFont="1" applyFill="1" applyBorder="1" applyAlignment="1">
      <alignment horizontal="center" vertical="center" wrapText="1"/>
    </xf>
    <xf numFmtId="2" fontId="0" fillId="0" borderId="49" xfId="0" applyNumberFormat="1" applyBorder="1" applyAlignment="1">
      <alignment horizontal="center" vertical="center"/>
    </xf>
    <xf numFmtId="0" fontId="11" fillId="0" borderId="50" xfId="0" applyFont="1" applyBorder="1" applyAlignment="1">
      <alignment horizontal="left" vertical="center"/>
    </xf>
    <xf numFmtId="0" fontId="2" fillId="12" borderId="34" xfId="0" applyFont="1" applyFill="1" applyBorder="1" applyAlignment="1">
      <alignment horizontal="center" vertical="center" wrapText="1"/>
    </xf>
    <xf numFmtId="0" fontId="2" fillId="12" borderId="17" xfId="0" applyFont="1" applyFill="1" applyBorder="1" applyAlignment="1">
      <alignment horizontal="center" vertical="center" wrapText="1"/>
    </xf>
    <xf numFmtId="0" fontId="2" fillId="0" borderId="34" xfId="0" applyFont="1" applyBorder="1"/>
    <xf numFmtId="2" fontId="0" fillId="0" borderId="28" xfId="0" applyNumberFormat="1" applyBorder="1" applyAlignment="1">
      <alignment horizontal="center" vertical="center"/>
    </xf>
    <xf numFmtId="0" fontId="2" fillId="0" borderId="37" xfId="0" applyFont="1" applyBorder="1"/>
    <xf numFmtId="2" fontId="0" fillId="0" borderId="29" xfId="0" applyNumberFormat="1" applyBorder="1" applyAlignment="1">
      <alignment horizontal="center" vertical="center"/>
    </xf>
    <xf numFmtId="0" fontId="2" fillId="13" borderId="39" xfId="0" applyFont="1" applyFill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13" borderId="42" xfId="0" applyFont="1" applyFill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0" fillId="12" borderId="54" xfId="0" applyFill="1" applyBorder="1" applyAlignment="1" applyProtection="1">
      <alignment horizontal="center" vertical="center" wrapText="1"/>
      <protection locked="0"/>
    </xf>
    <xf numFmtId="0" fontId="0" fillId="12" borderId="55" xfId="0" applyFill="1" applyBorder="1" applyAlignment="1" applyProtection="1">
      <alignment horizontal="center" vertical="center" wrapText="1"/>
      <protection locked="0"/>
    </xf>
    <xf numFmtId="0" fontId="2" fillId="12" borderId="35" xfId="0" applyFont="1" applyFill="1" applyBorder="1" applyAlignment="1">
      <alignment horizontal="center" vertical="center" wrapText="1"/>
    </xf>
    <xf numFmtId="2" fontId="2" fillId="0" borderId="35" xfId="0" applyNumberFormat="1" applyFont="1" applyBorder="1" applyAlignment="1">
      <alignment horizontal="center" vertical="center"/>
    </xf>
    <xf numFmtId="2" fontId="2" fillId="0" borderId="38" xfId="0" applyNumberFormat="1" applyFont="1" applyBorder="1" applyAlignment="1">
      <alignment horizontal="center" vertical="center"/>
    </xf>
    <xf numFmtId="0" fontId="0" fillId="12" borderId="58" xfId="0" applyFill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2" fontId="2" fillId="0" borderId="19" xfId="0" applyNumberFormat="1" applyFont="1" applyBorder="1" applyAlignment="1">
      <alignment horizontal="center"/>
    </xf>
    <xf numFmtId="2" fontId="2" fillId="0" borderId="38" xfId="0" applyNumberFormat="1" applyFont="1" applyBorder="1" applyAlignment="1">
      <alignment horizontal="center"/>
    </xf>
    <xf numFmtId="0" fontId="12" fillId="0" borderId="17" xfId="0" applyFont="1" applyBorder="1"/>
    <xf numFmtId="0" fontId="12" fillId="0" borderId="19" xfId="0" applyFont="1" applyBorder="1"/>
    <xf numFmtId="9" fontId="0" fillId="0" borderId="17" xfId="1" applyFont="1" applyBorder="1" applyAlignment="1">
      <alignment horizontal="center" vertical="center"/>
    </xf>
    <xf numFmtId="9" fontId="0" fillId="0" borderId="19" xfId="1" applyFont="1" applyBorder="1" applyAlignment="1">
      <alignment horizontal="center" vertical="center"/>
    </xf>
    <xf numFmtId="0" fontId="11" fillId="15" borderId="36" xfId="0" applyFont="1" applyFill="1" applyBorder="1" applyAlignment="1">
      <alignment horizontal="center" vertical="center"/>
    </xf>
    <xf numFmtId="0" fontId="11" fillId="15" borderId="64" xfId="0" applyFont="1" applyFill="1" applyBorder="1" applyAlignment="1">
      <alignment horizontal="center" vertical="center"/>
    </xf>
    <xf numFmtId="0" fontId="11" fillId="15" borderId="63" xfId="0" applyFont="1" applyFill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2" fontId="0" fillId="0" borderId="42" xfId="0" applyNumberFormat="1" applyBorder="1" applyAlignment="1">
      <alignment horizontal="center" vertical="center"/>
    </xf>
    <xf numFmtId="2" fontId="0" fillId="0" borderId="34" xfId="0" applyNumberFormat="1" applyBorder="1" applyAlignment="1">
      <alignment horizontal="center" vertical="center"/>
    </xf>
    <xf numFmtId="9" fontId="14" fillId="0" borderId="66" xfId="1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1" fillId="9" borderId="40" xfId="0" applyFont="1" applyFill="1" applyBorder="1" applyAlignment="1">
      <alignment horizontal="center" vertical="center"/>
    </xf>
    <xf numFmtId="2" fontId="11" fillId="9" borderId="36" xfId="0" applyNumberFormat="1" applyFont="1" applyFill="1" applyBorder="1" applyAlignment="1">
      <alignment horizontal="center" vertical="center"/>
    </xf>
    <xf numFmtId="2" fontId="11" fillId="9" borderId="40" xfId="0" applyNumberFormat="1" applyFont="1" applyFill="1" applyBorder="1" applyAlignment="1">
      <alignment horizontal="center" vertical="center"/>
    </xf>
    <xf numFmtId="9" fontId="11" fillId="9" borderId="57" xfId="1" applyFont="1" applyFill="1" applyBorder="1" applyAlignment="1">
      <alignment horizontal="center" vertical="center"/>
    </xf>
    <xf numFmtId="0" fontId="0" fillId="12" borderId="69" xfId="0" applyFill="1" applyBorder="1" applyAlignment="1">
      <alignment horizontal="center" vertical="center" wrapText="1"/>
    </xf>
    <xf numFmtId="0" fontId="0" fillId="12" borderId="70" xfId="0" applyFill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/>
    </xf>
    <xf numFmtId="0" fontId="2" fillId="7" borderId="72" xfId="0" applyFont="1" applyFill="1" applyBorder="1" applyAlignment="1">
      <alignment horizontal="center" vertical="center"/>
    </xf>
    <xf numFmtId="2" fontId="0" fillId="7" borderId="73" xfId="0" applyNumberFormat="1" applyFill="1" applyBorder="1" applyAlignment="1">
      <alignment horizontal="center" vertical="center"/>
    </xf>
    <xf numFmtId="0" fontId="0" fillId="12" borderId="75" xfId="0" applyFill="1" applyBorder="1" applyAlignment="1">
      <alignment horizontal="center" vertical="center" wrapText="1"/>
    </xf>
    <xf numFmtId="2" fontId="0" fillId="7" borderId="76" xfId="0" applyNumberFormat="1" applyFill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2" fontId="0" fillId="3" borderId="77" xfId="0" applyNumberFormat="1" applyFill="1" applyBorder="1" applyAlignment="1">
      <alignment horizontal="center" vertical="center"/>
    </xf>
    <xf numFmtId="0" fontId="8" fillId="16" borderId="78" xfId="0" applyFont="1" applyFill="1" applyBorder="1" applyAlignment="1">
      <alignment horizontal="center" vertical="center" wrapText="1"/>
    </xf>
    <xf numFmtId="14" fontId="8" fillId="16" borderId="79" xfId="0" applyNumberFormat="1" applyFont="1" applyFill="1" applyBorder="1" applyAlignment="1">
      <alignment horizontal="center" vertical="center" wrapText="1"/>
    </xf>
    <xf numFmtId="0" fontId="15" fillId="3" borderId="80" xfId="0" applyFont="1" applyFill="1" applyBorder="1" applyAlignment="1">
      <alignment horizontal="center" vertical="center" wrapText="1"/>
    </xf>
    <xf numFmtId="0" fontId="15" fillId="3" borderId="81" xfId="0" applyFont="1" applyFill="1" applyBorder="1" applyAlignment="1" applyProtection="1">
      <alignment horizontal="center" vertical="center" wrapText="1"/>
      <protection hidden="1"/>
    </xf>
    <xf numFmtId="0" fontId="15" fillId="8" borderId="80" xfId="0" applyFont="1" applyFill="1" applyBorder="1" applyAlignment="1">
      <alignment horizontal="center" vertical="center" wrapText="1"/>
    </xf>
    <xf numFmtId="0" fontId="15" fillId="8" borderId="81" xfId="0" applyFont="1" applyFill="1" applyBorder="1" applyAlignment="1" applyProtection="1">
      <alignment horizontal="center" vertical="center" wrapText="1"/>
      <protection hidden="1"/>
    </xf>
    <xf numFmtId="1" fontId="0" fillId="0" borderId="34" xfId="0" applyNumberFormat="1" applyBorder="1" applyAlignment="1">
      <alignment horizontal="center" vertical="center"/>
    </xf>
    <xf numFmtId="0" fontId="16" fillId="8" borderId="80" xfId="0" applyFont="1" applyFill="1" applyBorder="1" applyAlignment="1">
      <alignment horizontal="center" vertical="center" wrapText="1"/>
    </xf>
    <xf numFmtId="0" fontId="15" fillId="3" borderId="82" xfId="0" applyFont="1" applyFill="1" applyBorder="1" applyAlignment="1">
      <alignment horizontal="center" vertical="center" wrapText="1"/>
    </xf>
    <xf numFmtId="0" fontId="15" fillId="3" borderId="83" xfId="0" applyFont="1" applyFill="1" applyBorder="1" applyAlignment="1" applyProtection="1">
      <alignment horizontal="center" vertical="center" wrapText="1"/>
      <protection hidden="1"/>
    </xf>
    <xf numFmtId="0" fontId="16" fillId="8" borderId="82" xfId="0" applyFont="1" applyFill="1" applyBorder="1" applyAlignment="1">
      <alignment horizontal="center" vertical="center" wrapText="1"/>
    </xf>
    <xf numFmtId="0" fontId="15" fillId="8" borderId="82" xfId="0" applyFont="1" applyFill="1" applyBorder="1" applyAlignment="1">
      <alignment horizontal="center" vertical="center" wrapText="1"/>
    </xf>
    <xf numFmtId="166" fontId="15" fillId="17" borderId="8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vertical="center"/>
    </xf>
    <xf numFmtId="0" fontId="15" fillId="3" borderId="84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18" fillId="11" borderId="40" xfId="0" applyFont="1" applyFill="1" applyBorder="1" applyAlignment="1">
      <alignment horizontal="center" vertical="center"/>
    </xf>
    <xf numFmtId="0" fontId="18" fillId="11" borderId="41" xfId="0" applyFont="1" applyFill="1" applyBorder="1" applyAlignment="1">
      <alignment horizontal="center" vertical="center"/>
    </xf>
    <xf numFmtId="0" fontId="18" fillId="11" borderId="57" xfId="0" applyFont="1" applyFill="1" applyBorder="1" applyAlignment="1">
      <alignment horizontal="center" vertical="center"/>
    </xf>
    <xf numFmtId="0" fontId="0" fillId="19" borderId="15" xfId="0" applyFill="1" applyBorder="1" applyAlignment="1">
      <alignment horizontal="left" vertical="center"/>
    </xf>
    <xf numFmtId="0" fontId="0" fillId="19" borderId="49" xfId="0" applyFill="1" applyBorder="1" applyAlignment="1">
      <alignment horizontal="left" vertical="center"/>
    </xf>
    <xf numFmtId="0" fontId="0" fillId="19" borderId="17" xfId="0" applyFill="1" applyBorder="1" applyAlignment="1">
      <alignment horizontal="left" vertical="center"/>
    </xf>
    <xf numFmtId="0" fontId="0" fillId="19" borderId="35" xfId="0" applyFill="1" applyBorder="1" applyAlignment="1">
      <alignment horizontal="left" vertical="center"/>
    </xf>
    <xf numFmtId="17" fontId="0" fillId="19" borderId="19" xfId="0" applyNumberFormat="1" applyFill="1" applyBorder="1" applyAlignment="1">
      <alignment horizontal="left" vertical="center"/>
    </xf>
    <xf numFmtId="0" fontId="0" fillId="19" borderId="19" xfId="0" applyFill="1" applyBorder="1" applyAlignment="1">
      <alignment horizontal="left" vertical="center"/>
    </xf>
    <xf numFmtId="0" fontId="0" fillId="19" borderId="38" xfId="0" applyFill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7" fillId="18" borderId="59" xfId="0" applyFont="1" applyFill="1" applyBorder="1" applyAlignment="1">
      <alignment horizontal="center" vertical="center" wrapText="1"/>
    </xf>
    <xf numFmtId="0" fontId="17" fillId="18" borderId="60" xfId="0" applyFont="1" applyFill="1" applyBorder="1" applyAlignment="1">
      <alignment horizontal="center" vertical="center" wrapText="1"/>
    </xf>
    <xf numFmtId="0" fontId="13" fillId="14" borderId="59" xfId="0" applyFont="1" applyFill="1" applyBorder="1" applyAlignment="1">
      <alignment horizontal="center" vertical="center"/>
    </xf>
    <xf numFmtId="0" fontId="13" fillId="14" borderId="60" xfId="0" applyFont="1" applyFill="1" applyBorder="1" applyAlignment="1">
      <alignment horizontal="center" vertical="center"/>
    </xf>
    <xf numFmtId="0" fontId="13" fillId="14" borderId="63" xfId="0" applyFont="1" applyFill="1" applyBorder="1" applyAlignment="1">
      <alignment horizontal="center" vertical="center"/>
    </xf>
    <xf numFmtId="0" fontId="11" fillId="15" borderId="61" xfId="0" applyFont="1" applyFill="1" applyBorder="1" applyAlignment="1">
      <alignment horizontal="center" vertical="center"/>
    </xf>
    <xf numFmtId="0" fontId="11" fillId="15" borderId="62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0" fontId="11" fillId="15" borderId="59" xfId="0" applyFont="1" applyFill="1" applyBorder="1" applyAlignment="1">
      <alignment horizontal="center" vertical="center"/>
    </xf>
    <xf numFmtId="0" fontId="11" fillId="15" borderId="50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 wrapText="1"/>
    </xf>
    <xf numFmtId="0" fontId="2" fillId="3" borderId="68" xfId="0" applyFont="1" applyFill="1" applyBorder="1" applyAlignment="1">
      <alignment horizontal="center" vertical="center" wrapText="1"/>
    </xf>
    <xf numFmtId="0" fontId="11" fillId="15" borderId="63" xfId="0" applyFont="1" applyFill="1" applyBorder="1" applyAlignment="1">
      <alignment horizontal="center" vertical="center" wrapText="1"/>
    </xf>
    <xf numFmtId="0" fontId="11" fillId="15" borderId="65" xfId="0" applyFont="1" applyFill="1" applyBorder="1" applyAlignment="1">
      <alignment horizontal="center" vertical="center" wrapText="1"/>
    </xf>
    <xf numFmtId="0" fontId="11" fillId="15" borderId="64" xfId="0" applyFont="1" applyFill="1" applyBorder="1" applyAlignment="1">
      <alignment horizontal="center" vertical="center" wrapText="1"/>
    </xf>
    <xf numFmtId="0" fontId="11" fillId="15" borderId="74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12" borderId="31" xfId="0" applyFont="1" applyFill="1" applyBorder="1" applyAlignment="1">
      <alignment horizontal="center" vertical="center" wrapText="1"/>
    </xf>
    <xf numFmtId="0" fontId="2" fillId="12" borderId="34" xfId="0" applyFont="1" applyFill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2" fillId="12" borderId="32" xfId="0" applyFont="1" applyFill="1" applyBorder="1" applyAlignment="1">
      <alignment horizontal="center" vertical="center" wrapText="1"/>
    </xf>
    <xf numFmtId="0" fontId="2" fillId="12" borderId="17" xfId="0" applyFont="1" applyFill="1" applyBorder="1" applyAlignment="1">
      <alignment horizontal="center" vertical="center" wrapText="1"/>
    </xf>
    <xf numFmtId="0" fontId="2" fillId="12" borderId="35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2" fontId="0" fillId="13" borderId="51" xfId="0" applyNumberFormat="1" applyFill="1" applyBorder="1" applyAlignment="1" applyProtection="1">
      <alignment horizontal="center" vertical="center"/>
      <protection locked="0"/>
    </xf>
    <xf numFmtId="2" fontId="0" fillId="13" borderId="53" xfId="0" applyNumberFormat="1" applyFill="1" applyBorder="1" applyAlignment="1" applyProtection="1">
      <alignment horizontal="center" vertical="center"/>
      <protection locked="0"/>
    </xf>
    <xf numFmtId="2" fontId="0" fillId="13" borderId="56" xfId="0" applyNumberFormat="1" applyFill="1" applyBorder="1" applyAlignment="1" applyProtection="1">
      <alignment horizontal="center" vertical="center"/>
      <protection locked="0"/>
    </xf>
    <xf numFmtId="2" fontId="0" fillId="0" borderId="40" xfId="0" applyNumberFormat="1" applyBorder="1" applyAlignment="1" applyProtection="1">
      <alignment horizontal="center" vertical="center"/>
      <protection locked="0"/>
    </xf>
    <xf numFmtId="2" fontId="0" fillId="0" borderId="41" xfId="0" applyNumberFormat="1" applyBorder="1" applyAlignment="1" applyProtection="1">
      <alignment horizontal="center" vertical="center"/>
      <protection locked="0"/>
    </xf>
    <xf numFmtId="2" fontId="0" fillId="0" borderId="57" xfId="0" applyNumberFormat="1" applyBorder="1" applyAlignment="1" applyProtection="1">
      <alignment horizontal="center" vertical="center"/>
      <protection locked="0"/>
    </xf>
    <xf numFmtId="2" fontId="0" fillId="13" borderId="40" xfId="0" applyNumberFormat="1" applyFill="1" applyBorder="1" applyAlignment="1" applyProtection="1">
      <alignment horizontal="center" vertical="center"/>
      <protection locked="0"/>
    </xf>
    <xf numFmtId="2" fontId="0" fillId="13" borderId="41" xfId="0" applyNumberFormat="1" applyFill="1" applyBorder="1" applyAlignment="1" applyProtection="1">
      <alignment horizontal="center" vertical="center"/>
      <protection locked="0"/>
    </xf>
    <xf numFmtId="2" fontId="0" fillId="13" borderId="57" xfId="0" applyNumberFormat="1" applyFill="1" applyBorder="1" applyAlignment="1" applyProtection="1">
      <alignment horizontal="center" vertical="center"/>
      <protection locked="0"/>
    </xf>
    <xf numFmtId="2" fontId="0" fillId="0" borderId="51" xfId="0" applyNumberFormat="1" applyBorder="1" applyAlignment="1" applyProtection="1">
      <alignment horizontal="center" vertical="center"/>
      <protection locked="0"/>
    </xf>
    <xf numFmtId="2" fontId="0" fillId="0" borderId="53" xfId="0" applyNumberFormat="1" applyBorder="1" applyAlignment="1" applyProtection="1">
      <alignment horizontal="center" vertical="center"/>
      <protection locked="0"/>
    </xf>
    <xf numFmtId="2" fontId="0" fillId="0" borderId="56" xfId="0" applyNumberFormat="1" applyBorder="1" applyAlignment="1" applyProtection="1">
      <alignment horizontal="center" vertical="center"/>
      <protection locked="0"/>
    </xf>
    <xf numFmtId="0" fontId="2" fillId="12" borderId="51" xfId="0" applyFont="1" applyFill="1" applyBorder="1" applyAlignment="1">
      <alignment horizontal="center" vertical="center" wrapText="1"/>
    </xf>
    <xf numFmtId="0" fontId="2" fillId="12" borderId="52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2" fillId="12" borderId="39" xfId="0" applyFont="1" applyFill="1" applyBorder="1" applyAlignment="1">
      <alignment horizontal="center" vertical="center" wrapText="1"/>
    </xf>
    <xf numFmtId="0" fontId="2" fillId="12" borderId="42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0" fontId="7" fillId="8" borderId="22" xfId="0" applyFont="1" applyFill="1" applyBorder="1" applyAlignment="1">
      <alignment horizontal="center" vertical="center"/>
    </xf>
    <xf numFmtId="0" fontId="8" fillId="9" borderId="12" xfId="0" applyFont="1" applyFill="1" applyBorder="1" applyAlignment="1">
      <alignment horizontal="center" vertical="center"/>
    </xf>
    <xf numFmtId="0" fontId="8" fillId="9" borderId="13" xfId="0" applyFont="1" applyFill="1" applyBorder="1" applyAlignment="1">
      <alignment horizontal="center" vertical="center"/>
    </xf>
    <xf numFmtId="0" fontId="8" fillId="9" borderId="22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9" fillId="10" borderId="15" xfId="0" applyFont="1" applyFill="1" applyBorder="1" applyAlignment="1">
      <alignment horizontal="center" vertical="center"/>
    </xf>
    <xf numFmtId="0" fontId="9" fillId="10" borderId="23" xfId="0" applyFont="1" applyFill="1" applyBorder="1" applyAlignment="1">
      <alignment horizontal="center" vertical="center"/>
    </xf>
    <xf numFmtId="0" fontId="9" fillId="10" borderId="27" xfId="0" applyFont="1" applyFill="1" applyBorder="1" applyAlignment="1">
      <alignment horizontal="center" vertical="center"/>
    </xf>
    <xf numFmtId="0" fontId="9" fillId="10" borderId="16" xfId="0" applyFont="1" applyFill="1" applyBorder="1" applyAlignment="1">
      <alignment horizontal="center" vertical="center"/>
    </xf>
    <xf numFmtId="0" fontId="9" fillId="10" borderId="17" xfId="0" applyFont="1" applyFill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/>
    </xf>
    <xf numFmtId="0" fontId="9" fillId="10" borderId="28" xfId="0" applyFont="1" applyFill="1" applyBorder="1" applyAlignment="1">
      <alignment horizontal="center" vertical="center"/>
    </xf>
    <xf numFmtId="0" fontId="9" fillId="10" borderId="18" xfId="0" applyFont="1" applyFill="1" applyBorder="1" applyAlignment="1">
      <alignment horizontal="center" vertical="center"/>
    </xf>
    <xf numFmtId="0" fontId="9" fillId="10" borderId="19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/>
    </xf>
    <xf numFmtId="0" fontId="9" fillId="10" borderId="29" xfId="0" applyFont="1" applyFill="1" applyBorder="1" applyAlignment="1">
      <alignment horizontal="center" vertical="center"/>
    </xf>
    <xf numFmtId="0" fontId="9" fillId="10" borderId="20" xfId="0" applyFont="1" applyFill="1" applyBorder="1" applyAlignment="1">
      <alignment horizontal="center" vertical="center"/>
    </xf>
    <xf numFmtId="0" fontId="9" fillId="10" borderId="21" xfId="0" applyFont="1" applyFill="1" applyBorder="1" applyAlignment="1">
      <alignment horizontal="center" vertical="center"/>
    </xf>
    <xf numFmtId="0" fontId="9" fillId="10" borderId="26" xfId="0" applyFont="1" applyFill="1" applyBorder="1" applyAlignment="1">
      <alignment horizontal="center" vertical="center"/>
    </xf>
    <xf numFmtId="0" fontId="9" fillId="10" borderId="3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5" fillId="6" borderId="7" xfId="0" applyFont="1" applyFill="1" applyBorder="1" applyAlignment="1" applyProtection="1">
      <alignment horizontal="center" vertical="center" wrapText="1"/>
      <protection hidden="1"/>
    </xf>
    <xf numFmtId="0" fontId="5" fillId="6" borderId="8" xfId="0" applyFont="1" applyFill="1" applyBorder="1" applyAlignment="1" applyProtection="1">
      <alignment horizontal="center" vertical="center" wrapText="1"/>
      <protection hidden="1"/>
    </xf>
    <xf numFmtId="0" fontId="5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_ASM Monthly Report11" xfId="2"/>
    <cellStyle name="Percent" xfId="1" builtinId="5"/>
  </cellStyles>
  <dxfs count="16"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'Closed system sales'!$C$4</c:f>
              <c:strCache>
                <c:ptCount val="1"/>
                <c:pt idx="0">
                  <c:v>Open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'Closed system sales'!$D$2:$O$3</c:f>
              <c:multiLvlStrCache>
                <c:ptCount val="12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</c:lvl>
                <c:lvl>
                  <c:pt idx="0">
                    <c:v>Actual Primary Sales</c:v>
                  </c:pt>
                </c:lvl>
              </c:multiLvlStrCache>
            </c:multiLvlStrRef>
          </c:cat>
          <c:val>
            <c:numRef>
              <c:f>'Closed system sales'!$D$4:$O$4</c:f>
              <c:numCache>
                <c:formatCode>0.00</c:formatCode>
                <c:ptCount val="12"/>
                <c:pt idx="0">
                  <c:v>0</c:v>
                </c:pt>
                <c:pt idx="1">
                  <c:v>5.94</c:v>
                </c:pt>
                <c:pt idx="2">
                  <c:v>0</c:v>
                </c:pt>
                <c:pt idx="3">
                  <c:v>10.74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'Closed system sales'!$C$5</c:f>
              <c:strCache>
                <c:ptCount val="1"/>
                <c:pt idx="0">
                  <c:v>Close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'Closed system sales'!$D$2:$O$3</c:f>
              <c:multiLvlStrCache>
                <c:ptCount val="12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</c:lvl>
                <c:lvl>
                  <c:pt idx="0">
                    <c:v>Actual Primary Sales</c:v>
                  </c:pt>
                </c:lvl>
              </c:multiLvlStrCache>
            </c:multiLvlStrRef>
          </c:cat>
          <c:val>
            <c:numRef>
              <c:f>'Closed system sales'!$D$5:$O$5</c:f>
              <c:numCache>
                <c:formatCode>0.00</c:formatCode>
                <c:ptCount val="12"/>
                <c:pt idx="0">
                  <c:v>0</c:v>
                </c:pt>
                <c:pt idx="1">
                  <c:v>3.32</c:v>
                </c:pt>
                <c:pt idx="2">
                  <c:v>0</c:v>
                </c:pt>
                <c:pt idx="3">
                  <c:v>4.6100000000000003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9191680"/>
        <c:axId val="209193216"/>
      </c:barChart>
      <c:catAx>
        <c:axId val="209191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193216"/>
        <c:crosses val="autoZero"/>
        <c:auto val="1"/>
        <c:lblAlgn val="ctr"/>
        <c:lblOffset val="100"/>
        <c:noMultiLvlLbl val="0"/>
      </c:catAx>
      <c:valAx>
        <c:axId val="209193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191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87e0f29b-016c-498b-b80d-41006bd060ff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en-US" sz="10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1464968152866201"/>
                  <c:y val="-7.71084142280202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108280254777099"/>
                  <c:y val="1.92771035570050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3377969473561"/>
                      <c:h val="0.16201671896614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4012738853503201"/>
                  <c:y val="0.1285140237133670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86836518046709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0"/>
                <c15:leaderLines/>
              </c:ext>
            </c:extLst>
          </c:dLbls>
          <c:cat>
            <c:strRef>
              <c:f>'Primary Plan for Month '!$J$1:$M$1</c:f>
              <c:strCache>
                <c:ptCount val="4"/>
                <c:pt idx="0">
                  <c:v>IV NH</c:v>
                </c:pt>
                <c:pt idx="1">
                  <c:v>SVP</c:v>
                </c:pt>
                <c:pt idx="2">
                  <c:v>UniBag</c:v>
                </c:pt>
                <c:pt idx="3">
                  <c:v>Flexidrip</c:v>
                </c:pt>
              </c:strCache>
            </c:strRef>
          </c:cat>
          <c:val>
            <c:numRef>
              <c:f>'Primary Plan for Month '!$J$2:$M$2</c:f>
              <c:numCache>
                <c:formatCode>0.00</c:formatCode>
                <c:ptCount val="4"/>
                <c:pt idx="0">
                  <c:v>18.329999999999998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22fc8b3d-0b1a-45db-957a-9e5dbbf6e38d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28574</xdr:colOff>
      <xdr:row>5</xdr:row>
      <xdr:rowOff>71437</xdr:rowOff>
    </xdr:from>
    <xdr:to>
      <xdr:col>13</xdr:col>
      <xdr:colOff>428625</xdr:colOff>
      <xdr:row>19</xdr:row>
      <xdr:rowOff>147637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590551</xdr:colOff>
      <xdr:row>10</xdr:row>
      <xdr:rowOff>33337</xdr:rowOff>
    </xdr:from>
    <xdr:to>
      <xdr:col>13</xdr:col>
      <xdr:colOff>533401</xdr:colOff>
      <xdr:row>20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5:L10"/>
  <sheetViews>
    <sheetView showGridLines="0" workbookViewId="0">
      <selection activeCell="J9" sqref="J9:L9"/>
    </sheetView>
  </sheetViews>
  <sheetFormatPr defaultColWidth="9" defaultRowHeight="15"/>
  <cols>
    <col min="9" max="9" width="20" customWidth="1"/>
    <col min="10" max="10" width="17" customWidth="1"/>
  </cols>
  <sheetData>
    <row r="5" spans="9:12" ht="26.25">
      <c r="I5" s="105" t="s">
        <v>0</v>
      </c>
      <c r="J5" s="106"/>
      <c r="K5" s="106"/>
      <c r="L5" s="107"/>
    </row>
    <row r="6" spans="9:12" s="101" customFormat="1" ht="35.25" customHeight="1">
      <c r="I6" s="102" t="s">
        <v>1</v>
      </c>
      <c r="J6" s="108" t="s">
        <v>2</v>
      </c>
      <c r="K6" s="108"/>
      <c r="L6" s="109"/>
    </row>
    <row r="7" spans="9:12" s="101" customFormat="1" ht="35.25" customHeight="1">
      <c r="I7" s="103" t="s">
        <v>3</v>
      </c>
      <c r="J7" s="110" t="s">
        <v>4</v>
      </c>
      <c r="K7" s="110"/>
      <c r="L7" s="111"/>
    </row>
    <row r="8" spans="9:12" s="101" customFormat="1" ht="35.25" customHeight="1">
      <c r="I8" s="103" t="s">
        <v>5</v>
      </c>
      <c r="J8" s="110" t="s">
        <v>2</v>
      </c>
      <c r="K8" s="110"/>
      <c r="L8" s="111"/>
    </row>
    <row r="9" spans="9:12" s="101" customFormat="1" ht="35.25" customHeight="1">
      <c r="I9" s="104" t="s">
        <v>6</v>
      </c>
      <c r="J9" s="112">
        <v>45772</v>
      </c>
      <c r="K9" s="113"/>
      <c r="L9" s="114"/>
    </row>
    <row r="10" spans="9:12" s="101" customFormat="1" ht="35.25" customHeight="1">
      <c r="I10" s="115" t="s">
        <v>7</v>
      </c>
      <c r="J10" s="115"/>
      <c r="K10" s="115"/>
      <c r="L10" s="115"/>
    </row>
  </sheetData>
  <mergeCells count="6">
    <mergeCell ref="I10:L10"/>
    <mergeCell ref="I5:L5"/>
    <mergeCell ref="J6:L6"/>
    <mergeCell ref="J7:L7"/>
    <mergeCell ref="J8:L8"/>
    <mergeCell ref="J9:L9"/>
  </mergeCells>
  <conditionalFormatting sqref="J6:L9">
    <cfRule type="containsBlanks" dxfId="15" priority="1">
      <formula>LEN(TRIM(J6))=0</formula>
    </cfRule>
  </conditionalFormatting>
  <pageMargins left="0.7" right="0.7" top="0.75" bottom="0.75" header="0.3" footer="0.3"/>
  <pageSetup orientation="portrait"/>
  <customProperties>
    <customPr name="_pios_id" r:id="rId1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workbookViewId="0">
      <selection activeCell="K5" sqref="K5"/>
    </sheetView>
  </sheetViews>
  <sheetFormatPr defaultColWidth="9" defaultRowHeight="15"/>
  <cols>
    <col min="1" max="1" width="14.28515625" customWidth="1"/>
    <col min="2" max="2" width="12.42578125" customWidth="1"/>
    <col min="3" max="3" width="21" customWidth="1"/>
    <col min="4" max="4" width="13.42578125" customWidth="1"/>
    <col min="5" max="5" width="14.28515625" customWidth="1"/>
    <col min="6" max="6" width="17.42578125" customWidth="1"/>
    <col min="7" max="8" width="14.42578125" customWidth="1"/>
    <col min="9" max="9" width="17.7109375" customWidth="1"/>
  </cols>
  <sheetData>
    <row r="1" spans="1:9" ht="15.75">
      <c r="A1" s="183" t="s">
        <v>108</v>
      </c>
      <c r="B1" s="184"/>
      <c r="C1" s="184"/>
      <c r="D1" s="184"/>
      <c r="E1" s="184"/>
      <c r="F1" s="185"/>
      <c r="G1" s="186" t="s">
        <v>109</v>
      </c>
      <c r="H1" s="187"/>
      <c r="I1" s="188"/>
    </row>
    <row r="2" spans="1:9" ht="19.5" customHeight="1">
      <c r="A2" s="1" t="s">
        <v>110</v>
      </c>
      <c r="B2" s="2" t="s">
        <v>60</v>
      </c>
      <c r="C2" s="2">
        <v>2024</v>
      </c>
      <c r="G2" s="3" t="s">
        <v>110</v>
      </c>
      <c r="H2" s="2" t="s">
        <v>60</v>
      </c>
      <c r="I2" s="2">
        <v>2024</v>
      </c>
    </row>
    <row r="3" spans="1:9" ht="19.5" customHeight="1">
      <c r="A3" s="189" t="s">
        <v>111</v>
      </c>
      <c r="B3" s="190" t="s">
        <v>112</v>
      </c>
      <c r="C3" s="190" t="s">
        <v>113</v>
      </c>
      <c r="D3" s="190" t="s">
        <v>114</v>
      </c>
      <c r="E3" s="190" t="s">
        <v>115</v>
      </c>
      <c r="F3" s="190" t="s">
        <v>116</v>
      </c>
      <c r="G3" s="190" t="s">
        <v>111</v>
      </c>
      <c r="H3" s="190" t="s">
        <v>112</v>
      </c>
      <c r="I3" s="191" t="s">
        <v>113</v>
      </c>
    </row>
    <row r="4" spans="1:9" ht="19.5" customHeight="1">
      <c r="A4" s="189"/>
      <c r="B4" s="190"/>
      <c r="C4" s="190"/>
      <c r="D4" s="190"/>
      <c r="E4" s="190"/>
      <c r="F4" s="190"/>
      <c r="G4" s="190"/>
      <c r="H4" s="190"/>
      <c r="I4" s="191"/>
    </row>
    <row r="5" spans="1:9">
      <c r="A5" s="4" t="e">
        <f>DATEVALUE("1"&amp;$B$2&amp;C2)</f>
        <v>#VALUE!</v>
      </c>
      <c r="B5" s="5" t="s">
        <v>117</v>
      </c>
      <c r="C5" s="6" t="s">
        <v>118</v>
      </c>
      <c r="D5" s="6" t="s">
        <v>118</v>
      </c>
      <c r="E5" s="6" t="s">
        <v>118</v>
      </c>
      <c r="F5" s="6" t="s">
        <v>118</v>
      </c>
      <c r="G5" s="4">
        <f t="shared" ref="G5:G35" si="0">+G4+1</f>
        <v>1</v>
      </c>
      <c r="H5" s="5" t="s">
        <v>117</v>
      </c>
      <c r="I5" s="6" t="s">
        <v>118</v>
      </c>
    </row>
    <row r="6" spans="1:9">
      <c r="A6" s="4" t="e">
        <f t="shared" ref="A6:A33" si="1">+A5+1</f>
        <v>#VALUE!</v>
      </c>
      <c r="B6" s="7" t="s">
        <v>119</v>
      </c>
      <c r="C6" s="8" t="s">
        <v>120</v>
      </c>
      <c r="D6" s="8" t="s">
        <v>120</v>
      </c>
      <c r="E6" s="9" t="s">
        <v>121</v>
      </c>
      <c r="F6" s="10" t="s">
        <v>122</v>
      </c>
      <c r="G6" s="4">
        <f t="shared" si="0"/>
        <v>2</v>
      </c>
      <c r="H6" s="7" t="s">
        <v>119</v>
      </c>
      <c r="I6" s="8" t="s">
        <v>120</v>
      </c>
    </row>
    <row r="7" spans="1:9">
      <c r="A7" s="4" t="e">
        <f t="shared" si="1"/>
        <v>#VALUE!</v>
      </c>
      <c r="B7" s="7" t="s">
        <v>123</v>
      </c>
      <c r="C7" s="8" t="s">
        <v>124</v>
      </c>
      <c r="D7" s="8" t="s">
        <v>124</v>
      </c>
      <c r="E7" s="9" t="s">
        <v>121</v>
      </c>
      <c r="F7" s="10" t="s">
        <v>122</v>
      </c>
      <c r="G7" s="4">
        <f t="shared" si="0"/>
        <v>3</v>
      </c>
      <c r="H7" s="7" t="s">
        <v>123</v>
      </c>
      <c r="I7" s="8" t="s">
        <v>124</v>
      </c>
    </row>
    <row r="8" spans="1:9">
      <c r="A8" s="4" t="e">
        <f t="shared" si="1"/>
        <v>#VALUE!</v>
      </c>
      <c r="B8" s="7" t="s">
        <v>125</v>
      </c>
      <c r="C8" s="8" t="s">
        <v>126</v>
      </c>
      <c r="D8" s="8" t="s">
        <v>126</v>
      </c>
      <c r="E8" s="9" t="s">
        <v>121</v>
      </c>
      <c r="F8" s="10" t="s">
        <v>122</v>
      </c>
      <c r="G8" s="4">
        <f t="shared" si="0"/>
        <v>4</v>
      </c>
      <c r="H8" s="7" t="s">
        <v>125</v>
      </c>
      <c r="I8" s="8" t="s">
        <v>126</v>
      </c>
    </row>
    <row r="9" spans="1:9">
      <c r="A9" s="4" t="e">
        <f t="shared" si="1"/>
        <v>#VALUE!</v>
      </c>
      <c r="B9" s="7" t="s">
        <v>127</v>
      </c>
      <c r="C9" s="8" t="s">
        <v>93</v>
      </c>
      <c r="D9" s="8" t="s">
        <v>93</v>
      </c>
      <c r="E9" s="9" t="s">
        <v>128</v>
      </c>
      <c r="F9" s="10" t="s">
        <v>122</v>
      </c>
      <c r="G9" s="4">
        <f t="shared" si="0"/>
        <v>5</v>
      </c>
      <c r="H9" s="7" t="s">
        <v>127</v>
      </c>
      <c r="I9" s="8" t="s">
        <v>93</v>
      </c>
    </row>
    <row r="10" spans="1:9">
      <c r="A10" s="4" t="e">
        <f t="shared" si="1"/>
        <v>#VALUE!</v>
      </c>
      <c r="B10" s="7" t="s">
        <v>129</v>
      </c>
      <c r="C10" s="8" t="s">
        <v>130</v>
      </c>
      <c r="D10" s="8" t="s">
        <v>130</v>
      </c>
      <c r="E10" s="9" t="s">
        <v>128</v>
      </c>
      <c r="F10" s="10" t="s">
        <v>122</v>
      </c>
      <c r="G10" s="4">
        <f t="shared" si="0"/>
        <v>6</v>
      </c>
      <c r="H10" s="7" t="s">
        <v>129</v>
      </c>
      <c r="I10" s="8" t="s">
        <v>130</v>
      </c>
    </row>
    <row r="11" spans="1:9">
      <c r="A11" s="4" t="e">
        <f t="shared" si="1"/>
        <v>#VALUE!</v>
      </c>
      <c r="B11" s="7" t="s">
        <v>131</v>
      </c>
      <c r="C11" s="8" t="s">
        <v>132</v>
      </c>
      <c r="D11" s="8" t="s">
        <v>132</v>
      </c>
      <c r="E11" s="8" t="s">
        <v>132</v>
      </c>
      <c r="F11" s="8" t="s">
        <v>132</v>
      </c>
      <c r="G11" s="4">
        <f t="shared" si="0"/>
        <v>7</v>
      </c>
      <c r="H11" s="7" t="s">
        <v>131</v>
      </c>
      <c r="I11" s="8" t="s">
        <v>132</v>
      </c>
    </row>
    <row r="12" spans="1:9">
      <c r="A12" s="4" t="e">
        <f t="shared" si="1"/>
        <v>#VALUE!</v>
      </c>
      <c r="B12" s="5" t="s">
        <v>117</v>
      </c>
      <c r="C12" s="6" t="s">
        <v>118</v>
      </c>
      <c r="D12" s="6" t="s">
        <v>118</v>
      </c>
      <c r="E12" s="6" t="s">
        <v>118</v>
      </c>
      <c r="F12" s="6" t="s">
        <v>118</v>
      </c>
      <c r="G12" s="4">
        <f t="shared" si="0"/>
        <v>8</v>
      </c>
      <c r="H12" s="5" t="s">
        <v>117</v>
      </c>
      <c r="I12" s="6" t="s">
        <v>118</v>
      </c>
    </row>
    <row r="13" spans="1:9">
      <c r="A13" s="4" t="e">
        <f t="shared" si="1"/>
        <v>#VALUE!</v>
      </c>
      <c r="B13" s="7" t="s">
        <v>119</v>
      </c>
      <c r="C13" s="8" t="s">
        <v>133</v>
      </c>
      <c r="D13" s="8" t="s">
        <v>133</v>
      </c>
      <c r="E13" s="9" t="s">
        <v>134</v>
      </c>
      <c r="F13" s="10" t="s">
        <v>122</v>
      </c>
      <c r="G13" s="4">
        <f t="shared" si="0"/>
        <v>9</v>
      </c>
      <c r="H13" s="7" t="s">
        <v>119</v>
      </c>
      <c r="I13" s="8" t="s">
        <v>133</v>
      </c>
    </row>
    <row r="14" spans="1:9">
      <c r="A14" s="4" t="e">
        <f t="shared" si="1"/>
        <v>#VALUE!</v>
      </c>
      <c r="B14" s="7" t="s">
        <v>123</v>
      </c>
      <c r="C14" s="8" t="s">
        <v>89</v>
      </c>
      <c r="D14" s="8" t="s">
        <v>89</v>
      </c>
      <c r="E14" s="9" t="s">
        <v>121</v>
      </c>
      <c r="F14" s="10" t="s">
        <v>122</v>
      </c>
      <c r="G14" s="4">
        <f t="shared" si="0"/>
        <v>10</v>
      </c>
      <c r="H14" s="7" t="s">
        <v>123</v>
      </c>
      <c r="I14" s="8" t="s">
        <v>89</v>
      </c>
    </row>
    <row r="15" spans="1:9">
      <c r="A15" s="4" t="e">
        <f t="shared" si="1"/>
        <v>#VALUE!</v>
      </c>
      <c r="B15" s="7" t="s">
        <v>125</v>
      </c>
      <c r="C15" s="8" t="s">
        <v>126</v>
      </c>
      <c r="D15" s="8" t="s">
        <v>126</v>
      </c>
      <c r="E15" s="9" t="s">
        <v>121</v>
      </c>
      <c r="F15" s="10" t="s">
        <v>122</v>
      </c>
      <c r="G15" s="4">
        <f t="shared" si="0"/>
        <v>11</v>
      </c>
      <c r="H15" s="7" t="s">
        <v>125</v>
      </c>
      <c r="I15" s="8" t="s">
        <v>126</v>
      </c>
    </row>
    <row r="16" spans="1:9">
      <c r="A16" s="4" t="e">
        <f t="shared" si="1"/>
        <v>#VALUE!</v>
      </c>
      <c r="B16" s="7" t="s">
        <v>127</v>
      </c>
      <c r="C16" s="8" t="s">
        <v>93</v>
      </c>
      <c r="D16" s="8" t="s">
        <v>93</v>
      </c>
      <c r="E16" s="9" t="s">
        <v>128</v>
      </c>
      <c r="F16" s="10" t="s">
        <v>122</v>
      </c>
      <c r="G16" s="4">
        <f t="shared" si="0"/>
        <v>12</v>
      </c>
      <c r="H16" s="7" t="s">
        <v>127</v>
      </c>
      <c r="I16" s="8" t="s">
        <v>93</v>
      </c>
    </row>
    <row r="17" spans="1:9">
      <c r="A17" s="4" t="e">
        <f t="shared" si="1"/>
        <v>#VALUE!</v>
      </c>
      <c r="B17" s="7" t="s">
        <v>129</v>
      </c>
      <c r="C17" s="8" t="s">
        <v>95</v>
      </c>
      <c r="D17" s="8" t="s">
        <v>95</v>
      </c>
      <c r="E17" s="9" t="s">
        <v>128</v>
      </c>
      <c r="F17" s="10" t="s">
        <v>122</v>
      </c>
      <c r="G17" s="4">
        <f t="shared" si="0"/>
        <v>13</v>
      </c>
      <c r="H17" s="7" t="s">
        <v>129</v>
      </c>
      <c r="I17" s="8" t="s">
        <v>95</v>
      </c>
    </row>
    <row r="18" spans="1:9">
      <c r="A18" s="4" t="e">
        <f t="shared" si="1"/>
        <v>#VALUE!</v>
      </c>
      <c r="B18" s="7" t="s">
        <v>131</v>
      </c>
      <c r="C18" s="8" t="s">
        <v>89</v>
      </c>
      <c r="D18" s="8" t="s">
        <v>89</v>
      </c>
      <c r="E18" s="9" t="s">
        <v>121</v>
      </c>
      <c r="F18" s="10" t="s">
        <v>122</v>
      </c>
      <c r="G18" s="4">
        <f t="shared" si="0"/>
        <v>14</v>
      </c>
      <c r="H18" s="7" t="s">
        <v>131</v>
      </c>
      <c r="I18" s="8" t="s">
        <v>89</v>
      </c>
    </row>
    <row r="19" spans="1:9">
      <c r="A19" s="4" t="e">
        <f t="shared" si="1"/>
        <v>#VALUE!</v>
      </c>
      <c r="B19" s="5" t="s">
        <v>117</v>
      </c>
      <c r="C19" s="6" t="s">
        <v>118</v>
      </c>
      <c r="D19" s="6" t="s">
        <v>118</v>
      </c>
      <c r="E19" s="6" t="s">
        <v>118</v>
      </c>
      <c r="F19" s="6" t="s">
        <v>118</v>
      </c>
      <c r="G19" s="4">
        <f t="shared" si="0"/>
        <v>15</v>
      </c>
      <c r="H19" s="5" t="s">
        <v>117</v>
      </c>
      <c r="I19" s="6" t="s">
        <v>118</v>
      </c>
    </row>
    <row r="20" spans="1:9">
      <c r="A20" s="4" t="e">
        <f t="shared" si="1"/>
        <v>#VALUE!</v>
      </c>
      <c r="B20" s="7" t="s">
        <v>119</v>
      </c>
      <c r="C20" s="8" t="s">
        <v>93</v>
      </c>
      <c r="D20" s="8" t="s">
        <v>93</v>
      </c>
      <c r="E20" s="9" t="s">
        <v>121</v>
      </c>
      <c r="F20" s="10" t="s">
        <v>122</v>
      </c>
      <c r="G20" s="4">
        <f t="shared" si="0"/>
        <v>16</v>
      </c>
      <c r="H20" s="7" t="s">
        <v>119</v>
      </c>
      <c r="I20" s="8" t="s">
        <v>93</v>
      </c>
    </row>
    <row r="21" spans="1:9">
      <c r="A21" s="4" t="e">
        <f t="shared" si="1"/>
        <v>#VALUE!</v>
      </c>
      <c r="B21" s="7" t="s">
        <v>123</v>
      </c>
      <c r="C21" s="8" t="s">
        <v>124</v>
      </c>
      <c r="D21" s="8" t="s">
        <v>124</v>
      </c>
      <c r="E21" s="9" t="s">
        <v>121</v>
      </c>
      <c r="F21" s="10" t="s">
        <v>122</v>
      </c>
      <c r="G21" s="4">
        <f t="shared" si="0"/>
        <v>17</v>
      </c>
      <c r="H21" s="7" t="s">
        <v>123</v>
      </c>
      <c r="I21" s="8" t="s">
        <v>124</v>
      </c>
    </row>
    <row r="22" spans="1:9">
      <c r="A22" s="4" t="e">
        <f t="shared" si="1"/>
        <v>#VALUE!</v>
      </c>
      <c r="B22" s="7" t="s">
        <v>125</v>
      </c>
      <c r="C22" s="8" t="s">
        <v>126</v>
      </c>
      <c r="D22" s="8" t="s">
        <v>126</v>
      </c>
      <c r="E22" s="9" t="s">
        <v>121</v>
      </c>
      <c r="F22" s="10" t="s">
        <v>122</v>
      </c>
      <c r="G22" s="4">
        <f t="shared" si="0"/>
        <v>18</v>
      </c>
      <c r="H22" s="7" t="s">
        <v>125</v>
      </c>
      <c r="I22" s="8" t="s">
        <v>126</v>
      </c>
    </row>
    <row r="23" spans="1:9">
      <c r="A23" s="4" t="e">
        <f t="shared" si="1"/>
        <v>#VALUE!</v>
      </c>
      <c r="B23" s="7" t="s">
        <v>127</v>
      </c>
      <c r="C23" s="8" t="s">
        <v>95</v>
      </c>
      <c r="D23" s="8" t="s">
        <v>95</v>
      </c>
      <c r="E23" s="9" t="s">
        <v>128</v>
      </c>
      <c r="F23" s="10" t="s">
        <v>122</v>
      </c>
      <c r="G23" s="4">
        <f t="shared" si="0"/>
        <v>19</v>
      </c>
      <c r="H23" s="7" t="s">
        <v>127</v>
      </c>
      <c r="I23" s="8" t="s">
        <v>95</v>
      </c>
    </row>
    <row r="24" spans="1:9">
      <c r="A24" s="4" t="e">
        <f t="shared" si="1"/>
        <v>#VALUE!</v>
      </c>
      <c r="B24" s="7" t="s">
        <v>129</v>
      </c>
      <c r="C24" s="8" t="s">
        <v>135</v>
      </c>
      <c r="D24" s="8" t="s">
        <v>135</v>
      </c>
      <c r="E24" s="9" t="s">
        <v>128</v>
      </c>
      <c r="F24" s="10" t="s">
        <v>122</v>
      </c>
      <c r="G24" s="4">
        <f t="shared" si="0"/>
        <v>20</v>
      </c>
      <c r="H24" s="7" t="s">
        <v>129</v>
      </c>
      <c r="I24" s="8" t="s">
        <v>135</v>
      </c>
    </row>
    <row r="25" spans="1:9">
      <c r="A25" s="4" t="e">
        <f t="shared" si="1"/>
        <v>#VALUE!</v>
      </c>
      <c r="B25" s="7" t="s">
        <v>131</v>
      </c>
      <c r="C25" s="8" t="s">
        <v>89</v>
      </c>
      <c r="D25" s="8" t="s">
        <v>89</v>
      </c>
      <c r="E25" s="9" t="s">
        <v>121</v>
      </c>
      <c r="F25" s="10" t="s">
        <v>122</v>
      </c>
      <c r="G25" s="4">
        <f t="shared" si="0"/>
        <v>21</v>
      </c>
      <c r="H25" s="7" t="s">
        <v>131</v>
      </c>
      <c r="I25" s="8" t="s">
        <v>89</v>
      </c>
    </row>
    <row r="26" spans="1:9">
      <c r="A26" s="4" t="e">
        <f t="shared" si="1"/>
        <v>#VALUE!</v>
      </c>
      <c r="B26" s="5" t="s">
        <v>117</v>
      </c>
      <c r="C26" s="6" t="s">
        <v>118</v>
      </c>
      <c r="D26" s="6" t="s">
        <v>118</v>
      </c>
      <c r="E26" s="6" t="s">
        <v>118</v>
      </c>
      <c r="F26" s="6" t="s">
        <v>118</v>
      </c>
      <c r="G26" s="4">
        <f t="shared" si="0"/>
        <v>22</v>
      </c>
      <c r="H26" s="5" t="s">
        <v>117</v>
      </c>
      <c r="I26" s="6" t="s">
        <v>118</v>
      </c>
    </row>
    <row r="27" spans="1:9">
      <c r="A27" s="4" t="e">
        <f t="shared" si="1"/>
        <v>#VALUE!</v>
      </c>
      <c r="B27" s="7" t="s">
        <v>119</v>
      </c>
      <c r="C27" s="8" t="s">
        <v>120</v>
      </c>
      <c r="D27" s="8" t="s">
        <v>120</v>
      </c>
      <c r="E27" s="9" t="s">
        <v>121</v>
      </c>
      <c r="F27" s="10" t="s">
        <v>122</v>
      </c>
      <c r="G27" s="4">
        <f t="shared" si="0"/>
        <v>23</v>
      </c>
      <c r="H27" s="7" t="s">
        <v>119</v>
      </c>
      <c r="I27" s="8" t="s">
        <v>120</v>
      </c>
    </row>
    <row r="28" spans="1:9">
      <c r="A28" s="4" t="e">
        <f t="shared" si="1"/>
        <v>#VALUE!</v>
      </c>
      <c r="B28" s="7" t="s">
        <v>123</v>
      </c>
      <c r="C28" s="8" t="s">
        <v>95</v>
      </c>
      <c r="D28" s="8" t="s">
        <v>95</v>
      </c>
      <c r="E28" s="9" t="s">
        <v>128</v>
      </c>
      <c r="F28" s="10" t="s">
        <v>122</v>
      </c>
      <c r="G28" s="4">
        <f t="shared" si="0"/>
        <v>24</v>
      </c>
      <c r="H28" s="7" t="s">
        <v>123</v>
      </c>
      <c r="I28" s="8" t="s">
        <v>95</v>
      </c>
    </row>
    <row r="29" spans="1:9">
      <c r="A29" s="4" t="e">
        <f t="shared" si="1"/>
        <v>#VALUE!</v>
      </c>
      <c r="B29" s="7" t="s">
        <v>125</v>
      </c>
      <c r="C29" s="8" t="s">
        <v>126</v>
      </c>
      <c r="D29" s="8" t="s">
        <v>126</v>
      </c>
      <c r="E29" s="9" t="s">
        <v>121</v>
      </c>
      <c r="F29" s="10" t="s">
        <v>122</v>
      </c>
      <c r="G29" s="4">
        <f t="shared" si="0"/>
        <v>25</v>
      </c>
      <c r="H29" s="7" t="s">
        <v>125</v>
      </c>
      <c r="I29" s="8" t="s">
        <v>126</v>
      </c>
    </row>
    <row r="30" spans="1:9">
      <c r="A30" s="4" t="e">
        <f t="shared" si="1"/>
        <v>#VALUE!</v>
      </c>
      <c r="B30" s="7" t="s">
        <v>127</v>
      </c>
      <c r="C30" s="8" t="s">
        <v>93</v>
      </c>
      <c r="D30" s="8" t="s">
        <v>93</v>
      </c>
      <c r="E30" s="9" t="s">
        <v>128</v>
      </c>
      <c r="F30" s="10" t="s">
        <v>122</v>
      </c>
      <c r="G30" s="4">
        <f t="shared" si="0"/>
        <v>26</v>
      </c>
      <c r="H30" s="7" t="s">
        <v>127</v>
      </c>
      <c r="I30" s="8" t="s">
        <v>93</v>
      </c>
    </row>
    <row r="31" spans="1:9">
      <c r="A31" s="4" t="e">
        <f t="shared" si="1"/>
        <v>#VALUE!</v>
      </c>
      <c r="B31" s="7" t="s">
        <v>129</v>
      </c>
      <c r="C31" s="8" t="s">
        <v>133</v>
      </c>
      <c r="D31" s="8" t="s">
        <v>133</v>
      </c>
      <c r="E31" s="9" t="s">
        <v>134</v>
      </c>
      <c r="F31" s="10" t="s">
        <v>122</v>
      </c>
      <c r="G31" s="4">
        <f t="shared" si="0"/>
        <v>27</v>
      </c>
      <c r="H31" s="7" t="s">
        <v>129</v>
      </c>
      <c r="I31" s="8" t="s">
        <v>133</v>
      </c>
    </row>
    <row r="32" spans="1:9">
      <c r="A32" s="4" t="e">
        <f t="shared" si="1"/>
        <v>#VALUE!</v>
      </c>
      <c r="B32" s="7" t="s">
        <v>131</v>
      </c>
      <c r="C32" s="8" t="s">
        <v>130</v>
      </c>
      <c r="D32" s="8" t="s">
        <v>130</v>
      </c>
      <c r="E32" s="9" t="s">
        <v>128</v>
      </c>
      <c r="F32" s="10" t="s">
        <v>122</v>
      </c>
      <c r="G32" s="4">
        <f t="shared" si="0"/>
        <v>28</v>
      </c>
      <c r="H32" s="7" t="s">
        <v>131</v>
      </c>
      <c r="I32" s="8" t="s">
        <v>130</v>
      </c>
    </row>
    <row r="33" spans="1:9">
      <c r="A33" s="4" t="e">
        <f t="shared" si="1"/>
        <v>#VALUE!</v>
      </c>
      <c r="B33" s="5" t="s">
        <v>117</v>
      </c>
      <c r="C33" s="6" t="s">
        <v>118</v>
      </c>
      <c r="D33" s="6" t="s">
        <v>118</v>
      </c>
      <c r="E33" s="6" t="s">
        <v>118</v>
      </c>
      <c r="F33" s="6" t="s">
        <v>118</v>
      </c>
      <c r="G33" s="4">
        <f t="shared" si="0"/>
        <v>29</v>
      </c>
      <c r="H33" s="5" t="s">
        <v>117</v>
      </c>
      <c r="I33" s="6" t="s">
        <v>118</v>
      </c>
    </row>
    <row r="34" spans="1:9">
      <c r="A34" s="11">
        <v>30</v>
      </c>
      <c r="B34" s="7" t="s">
        <v>119</v>
      </c>
      <c r="C34" s="8" t="s">
        <v>120</v>
      </c>
      <c r="D34" s="8" t="s">
        <v>120</v>
      </c>
      <c r="E34" s="9" t="s">
        <v>121</v>
      </c>
      <c r="F34" s="10" t="s">
        <v>122</v>
      </c>
      <c r="G34" s="4">
        <f t="shared" si="0"/>
        <v>30</v>
      </c>
      <c r="H34" s="7" t="s">
        <v>119</v>
      </c>
      <c r="I34" s="8" t="s">
        <v>120</v>
      </c>
    </row>
    <row r="35" spans="1:9">
      <c r="A35" s="11">
        <v>1</v>
      </c>
      <c r="B35" s="7" t="s">
        <v>123</v>
      </c>
      <c r="C35" s="8" t="s">
        <v>124</v>
      </c>
      <c r="D35" s="8" t="s">
        <v>124</v>
      </c>
      <c r="E35" s="9" t="s">
        <v>121</v>
      </c>
      <c r="F35" s="10" t="s">
        <v>122</v>
      </c>
      <c r="G35" s="4">
        <f t="shared" si="0"/>
        <v>31</v>
      </c>
      <c r="H35" s="7">
        <f t="shared" ref="H35" si="2">G35</f>
        <v>31</v>
      </c>
      <c r="I35" s="8" t="s">
        <v>136</v>
      </c>
    </row>
  </sheetData>
  <mergeCells count="11">
    <mergeCell ref="A1:F1"/>
    <mergeCell ref="G1:I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dataValidations count="4">
    <dataValidation type="list" allowBlank="1" showInputMessage="1" showErrorMessage="1" errorTitle="Error" error="dont try to be oversmart" prompt="Select a month from drop down list" sqref="B2 H2">
      <formula1>"Jan,Feb,Mar,Apr,May,Jun,Jul,Aug,Sep,Oct,Nov,Dec"</formula1>
    </dataValidation>
    <dataValidation type="list" allowBlank="1" showErrorMessage="1" sqref="C2">
      <formula1>"2023,2024"</formula1>
    </dataValidation>
    <dataValidation type="list" allowBlank="1" showErrorMessage="1" sqref="I2">
      <formula1>"2024"</formula1>
    </dataValidation>
    <dataValidation type="list" allowBlank="1" showErrorMessage="1" sqref="E6:E10 E13:E18 E20:E25 E27:E32 E34:E35">
      <formula1>"H.Q.,Ex.H.Q.,Out Stn,Leave,Sunday,Holiday,Meeting,Transit"</formula1>
    </dataValidation>
  </dataValidations>
  <pageMargins left="0.7" right="0.7" top="0.75" bottom="0.75" header="0.3" footer="0.3"/>
  <pageSetup orientation="portrait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8"/>
  <sheetViews>
    <sheetView showGridLines="0" workbookViewId="0">
      <selection activeCell="F16" sqref="F16"/>
    </sheetView>
  </sheetViews>
  <sheetFormatPr defaultColWidth="9" defaultRowHeight="15"/>
  <cols>
    <col min="2" max="2" width="30" customWidth="1"/>
    <col min="3" max="3" width="13.7109375" customWidth="1"/>
    <col min="4" max="4" width="18.5703125" customWidth="1"/>
    <col min="5" max="14" width="13.7109375" customWidth="1"/>
  </cols>
  <sheetData>
    <row r="2" spans="2:14" ht="21" customHeight="1">
      <c r="B2" s="86" t="s">
        <v>8</v>
      </c>
      <c r="C2" s="87" t="s">
        <v>9</v>
      </c>
      <c r="D2" s="87" t="s">
        <v>10</v>
      </c>
      <c r="E2" s="87" t="s">
        <v>11</v>
      </c>
      <c r="F2" s="87" t="s">
        <v>12</v>
      </c>
      <c r="G2" s="87" t="s">
        <v>13</v>
      </c>
      <c r="H2" s="87" t="s">
        <v>14</v>
      </c>
      <c r="I2" s="87" t="s">
        <v>15</v>
      </c>
      <c r="J2" s="87" t="s">
        <v>16</v>
      </c>
      <c r="K2" s="87" t="s">
        <v>17</v>
      </c>
      <c r="L2" s="87" t="s">
        <v>18</v>
      </c>
      <c r="M2" s="87" t="s">
        <v>19</v>
      </c>
      <c r="N2" s="87" t="s">
        <v>20</v>
      </c>
    </row>
    <row r="3" spans="2:14" ht="21" customHeight="1">
      <c r="B3" s="88" t="s">
        <v>21</v>
      </c>
      <c r="C3" s="89">
        <v>31</v>
      </c>
      <c r="D3" s="89">
        <v>28</v>
      </c>
      <c r="E3" s="89">
        <v>31</v>
      </c>
      <c r="F3" s="89">
        <v>30</v>
      </c>
      <c r="G3" s="89"/>
      <c r="H3" s="89"/>
      <c r="I3" s="89"/>
      <c r="J3" s="89"/>
      <c r="K3" s="89"/>
      <c r="L3" s="89"/>
      <c r="M3" s="89"/>
      <c r="N3" s="100"/>
    </row>
    <row r="4" spans="2:14" ht="21" customHeight="1">
      <c r="B4" s="90" t="s">
        <v>22</v>
      </c>
      <c r="C4" s="91">
        <v>12</v>
      </c>
      <c r="D4" s="91">
        <v>10</v>
      </c>
      <c r="E4" s="91">
        <v>10</v>
      </c>
      <c r="F4" s="91">
        <v>11</v>
      </c>
      <c r="G4" s="91"/>
      <c r="H4" s="91"/>
      <c r="I4" s="91"/>
      <c r="J4" s="91"/>
      <c r="K4" s="91"/>
      <c r="L4" s="91"/>
      <c r="M4" s="91"/>
      <c r="N4" s="91"/>
    </row>
    <row r="5" spans="2:14" ht="21" customHeight="1">
      <c r="B5" s="90" t="s">
        <v>23</v>
      </c>
      <c r="C5" s="92">
        <v>8</v>
      </c>
      <c r="D5" s="92">
        <v>5</v>
      </c>
      <c r="E5" s="92">
        <v>9</v>
      </c>
      <c r="F5" s="92">
        <v>10</v>
      </c>
      <c r="G5" s="92"/>
      <c r="H5" s="92"/>
      <c r="I5" s="92"/>
      <c r="J5" s="92"/>
      <c r="K5" s="92"/>
      <c r="L5" s="92"/>
      <c r="M5" s="92"/>
      <c r="N5" s="92"/>
    </row>
    <row r="6" spans="2:14" ht="21" customHeight="1">
      <c r="B6" s="90" t="s">
        <v>24</v>
      </c>
      <c r="C6" s="92">
        <v>6</v>
      </c>
      <c r="D6" s="92">
        <v>3</v>
      </c>
      <c r="E6" s="92">
        <v>2</v>
      </c>
      <c r="F6" s="92">
        <v>2</v>
      </c>
      <c r="G6" s="92"/>
      <c r="H6" s="92"/>
      <c r="I6" s="92"/>
      <c r="J6" s="92"/>
      <c r="K6" s="92"/>
      <c r="L6" s="92"/>
      <c r="M6" s="92"/>
      <c r="N6" s="92"/>
    </row>
    <row r="7" spans="2:14" ht="21" customHeight="1">
      <c r="B7" s="88" t="s">
        <v>25</v>
      </c>
      <c r="C7" s="89">
        <v>26</v>
      </c>
      <c r="D7" s="89">
        <v>18</v>
      </c>
      <c r="E7" s="89">
        <v>21</v>
      </c>
      <c r="F7" s="89">
        <v>23</v>
      </c>
      <c r="G7" s="89"/>
      <c r="H7" s="89"/>
      <c r="I7" s="89"/>
      <c r="J7" s="89"/>
      <c r="K7" s="89"/>
      <c r="L7" s="89"/>
      <c r="M7" s="89"/>
      <c r="N7" s="89"/>
    </row>
    <row r="8" spans="2:14" ht="21" customHeight="1">
      <c r="B8" s="93" t="s">
        <v>26</v>
      </c>
      <c r="C8" s="92">
        <v>2</v>
      </c>
      <c r="D8" s="92">
        <v>1</v>
      </c>
      <c r="E8" s="92">
        <v>1</v>
      </c>
      <c r="F8" s="92">
        <v>1</v>
      </c>
      <c r="G8" s="92"/>
      <c r="H8" s="92"/>
      <c r="I8" s="92"/>
      <c r="J8" s="92"/>
      <c r="K8" s="92"/>
      <c r="L8" s="92"/>
      <c r="M8" s="92"/>
      <c r="N8" s="92"/>
    </row>
    <row r="9" spans="2:14" ht="21" customHeight="1">
      <c r="B9" s="93" t="s">
        <v>27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</row>
    <row r="10" spans="2:14" ht="21" customHeight="1">
      <c r="B10" s="93" t="s">
        <v>28</v>
      </c>
      <c r="C10" s="92">
        <v>1</v>
      </c>
      <c r="D10" s="92">
        <v>1</v>
      </c>
      <c r="E10" s="92"/>
      <c r="F10" s="92">
        <v>1</v>
      </c>
      <c r="G10" s="92"/>
      <c r="H10" s="92"/>
      <c r="I10" s="92"/>
      <c r="J10" s="92"/>
      <c r="K10" s="92"/>
      <c r="L10" s="92"/>
      <c r="M10" s="92"/>
      <c r="N10" s="92"/>
    </row>
    <row r="11" spans="2:14" ht="21" customHeight="1">
      <c r="B11" s="93" t="s">
        <v>29</v>
      </c>
      <c r="C11" s="92">
        <v>1</v>
      </c>
      <c r="D11" s="92">
        <v>3</v>
      </c>
      <c r="E11" s="92">
        <v>2</v>
      </c>
      <c r="F11" s="92">
        <v>2</v>
      </c>
      <c r="G11" s="92"/>
      <c r="H11" s="92"/>
      <c r="I11" s="92"/>
      <c r="J11" s="92"/>
      <c r="K11" s="92"/>
      <c r="L11" s="92"/>
      <c r="M11" s="92"/>
      <c r="N11" s="92"/>
    </row>
    <row r="12" spans="2:14" ht="21" customHeight="1">
      <c r="B12" s="93" t="s">
        <v>30</v>
      </c>
      <c r="C12" s="92">
        <v>5</v>
      </c>
      <c r="D12" s="92">
        <v>6</v>
      </c>
      <c r="E12" s="92">
        <v>7</v>
      </c>
      <c r="F12" s="92">
        <v>5</v>
      </c>
      <c r="G12" s="92"/>
      <c r="H12" s="92"/>
      <c r="I12" s="92"/>
      <c r="J12" s="92"/>
      <c r="K12" s="92"/>
      <c r="L12" s="92"/>
      <c r="M12" s="92"/>
      <c r="N12" s="92"/>
    </row>
    <row r="13" spans="2:14" ht="21" customHeight="1">
      <c r="B13" s="94" t="s">
        <v>31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</row>
    <row r="14" spans="2:14" ht="21" customHeight="1">
      <c r="B14" s="93" t="s">
        <v>32</v>
      </c>
      <c r="C14" s="92">
        <v>152</v>
      </c>
      <c r="D14" s="92">
        <v>139</v>
      </c>
      <c r="E14" s="92">
        <v>100</v>
      </c>
      <c r="F14" s="92">
        <v>118</v>
      </c>
      <c r="G14" s="92"/>
      <c r="H14" s="92"/>
      <c r="I14" s="92"/>
      <c r="J14" s="92"/>
      <c r="K14" s="92"/>
      <c r="L14" s="92"/>
      <c r="M14" s="92"/>
      <c r="N14" s="92"/>
    </row>
    <row r="15" spans="2:14" ht="21" customHeight="1">
      <c r="B15" s="96" t="s">
        <v>33</v>
      </c>
      <c r="C15" s="92">
        <v>94</v>
      </c>
      <c r="D15" s="92">
        <v>88</v>
      </c>
      <c r="E15" s="92">
        <v>65</v>
      </c>
      <c r="F15" s="92">
        <v>104</v>
      </c>
      <c r="G15" s="92"/>
      <c r="H15" s="92"/>
      <c r="I15" s="92"/>
      <c r="J15" s="92"/>
      <c r="K15" s="92"/>
      <c r="L15" s="92"/>
      <c r="M15" s="92"/>
      <c r="N15" s="92"/>
    </row>
    <row r="16" spans="2:14" ht="21" customHeight="1">
      <c r="B16" s="97" t="s">
        <v>34</v>
      </c>
      <c r="C16" s="98">
        <f>C14/C7</f>
        <v>5.8461538461538503</v>
      </c>
      <c r="D16" s="98">
        <f>D14/D7</f>
        <v>7.7222222222222197</v>
      </c>
      <c r="E16" s="98">
        <f t="shared" ref="E16:N16" si="0">E14/E7</f>
        <v>4.7619047619047601</v>
      </c>
      <c r="F16" s="98">
        <f t="shared" si="0"/>
        <v>5.1304347826086998</v>
      </c>
      <c r="G16" s="98" t="e">
        <f t="shared" si="0"/>
        <v>#DIV/0!</v>
      </c>
      <c r="H16" s="98" t="e">
        <f t="shared" si="0"/>
        <v>#DIV/0!</v>
      </c>
      <c r="I16" s="98" t="e">
        <f t="shared" si="0"/>
        <v>#DIV/0!</v>
      </c>
      <c r="J16" s="98" t="e">
        <f t="shared" si="0"/>
        <v>#DIV/0!</v>
      </c>
      <c r="K16" s="98" t="e">
        <f t="shared" si="0"/>
        <v>#DIV/0!</v>
      </c>
      <c r="L16" s="98" t="e">
        <f t="shared" si="0"/>
        <v>#DIV/0!</v>
      </c>
      <c r="M16" s="98" t="e">
        <f t="shared" si="0"/>
        <v>#DIV/0!</v>
      </c>
      <c r="N16" s="98" t="e">
        <f t="shared" si="0"/>
        <v>#DIV/0!</v>
      </c>
    </row>
    <row r="17" spans="2:14" ht="21" customHeight="1">
      <c r="B17" s="97" t="s">
        <v>35</v>
      </c>
      <c r="C17" s="98">
        <f>(C14+C15)/C7</f>
        <v>9.4615384615384599</v>
      </c>
      <c r="D17" s="98">
        <f>(D14+D15)/D7</f>
        <v>12.6111111111111</v>
      </c>
      <c r="E17" s="98">
        <f t="shared" ref="E17:N17" si="1">(E14+E15)/E7</f>
        <v>7.8571428571428603</v>
      </c>
      <c r="F17" s="98">
        <f t="shared" si="1"/>
        <v>9.6521739130434803</v>
      </c>
      <c r="G17" s="98" t="e">
        <f t="shared" si="1"/>
        <v>#DIV/0!</v>
      </c>
      <c r="H17" s="98" t="e">
        <f t="shared" si="1"/>
        <v>#DIV/0!</v>
      </c>
      <c r="I17" s="98" t="e">
        <f t="shared" si="1"/>
        <v>#DIV/0!</v>
      </c>
      <c r="J17" s="98" t="e">
        <f t="shared" si="1"/>
        <v>#DIV/0!</v>
      </c>
      <c r="K17" s="98" t="e">
        <f t="shared" si="1"/>
        <v>#DIV/0!</v>
      </c>
      <c r="L17" s="98" t="e">
        <f t="shared" si="1"/>
        <v>#DIV/0!</v>
      </c>
      <c r="M17" s="98" t="e">
        <f t="shared" si="1"/>
        <v>#DIV/0!</v>
      </c>
      <c r="N17" s="98" t="e">
        <f t="shared" si="1"/>
        <v>#DIV/0!</v>
      </c>
    </row>
    <row r="18" spans="2:14" ht="21" customHeight="1">
      <c r="B18" s="116" t="s">
        <v>36</v>
      </c>
      <c r="C18" s="117"/>
      <c r="D18" s="117"/>
      <c r="E18" s="99"/>
      <c r="F18" s="99"/>
      <c r="G18" s="99"/>
      <c r="H18" s="99"/>
      <c r="I18" s="99"/>
      <c r="J18" s="99"/>
      <c r="K18" s="99"/>
      <c r="L18" s="99"/>
      <c r="M18" s="99"/>
      <c r="N18" s="99"/>
    </row>
  </sheetData>
  <mergeCells count="1">
    <mergeCell ref="B18:D18"/>
  </mergeCells>
  <conditionalFormatting sqref="D5:D6">
    <cfRule type="containsBlanks" dxfId="14" priority="3">
      <formula>LEN(TRIM(D5))=0</formula>
    </cfRule>
  </conditionalFormatting>
  <conditionalFormatting sqref="D8:D12">
    <cfRule type="containsBlanks" dxfId="13" priority="2">
      <formula>LEN(TRIM(D8))=0</formula>
    </cfRule>
  </conditionalFormatting>
  <conditionalFormatting sqref="D14:D15">
    <cfRule type="containsBlanks" dxfId="12" priority="1">
      <formula>LEN(TRIM(D14))=0</formula>
    </cfRule>
  </conditionalFormatting>
  <conditionalFormatting sqref="D16:D17">
    <cfRule type="cellIs" dxfId="11" priority="4" operator="lessThan">
      <formula>10</formula>
    </cfRule>
  </conditionalFormatting>
  <conditionalFormatting sqref="C5:C6 E5:N6">
    <cfRule type="containsBlanks" dxfId="10" priority="12">
      <formula>LEN(TRIM(C5))=0</formula>
    </cfRule>
  </conditionalFormatting>
  <conditionalFormatting sqref="C8:C12 E8:N12">
    <cfRule type="containsBlanks" dxfId="9" priority="7">
      <formula>LEN(TRIM(C8))=0</formula>
    </cfRule>
  </conditionalFormatting>
  <conditionalFormatting sqref="C14:C15 E14:N15">
    <cfRule type="containsBlanks" dxfId="8" priority="5">
      <formula>LEN(TRIM(C14))=0</formula>
    </cfRule>
  </conditionalFormatting>
  <conditionalFormatting sqref="C16:C17 E16:N17">
    <cfRule type="cellIs" dxfId="7" priority="14" operator="lessThan">
      <formula>10</formula>
    </cfRule>
  </conditionalFormatting>
  <pageMargins left="0.7" right="0.7" top="0.75" bottom="0.75" header="0.3" footer="0.3"/>
  <pageSetup orientation="portrait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Q20"/>
  <sheetViews>
    <sheetView showGridLines="0" topLeftCell="A8" workbookViewId="0">
      <selection activeCell="F16" sqref="F16"/>
    </sheetView>
  </sheetViews>
  <sheetFormatPr defaultColWidth="9" defaultRowHeight="15"/>
  <cols>
    <col min="1" max="1" width="1.5703125" customWidth="1"/>
    <col min="2" max="2" width="1.140625" customWidth="1"/>
    <col min="4" max="4" width="18.28515625" customWidth="1"/>
    <col min="5" max="7" width="9.85546875" customWidth="1"/>
    <col min="8" max="8" width="13.140625" customWidth="1"/>
    <col min="9" max="10" width="9.85546875" customWidth="1"/>
    <col min="11" max="11" width="8.42578125" customWidth="1"/>
    <col min="12" max="12" width="12.7109375" customWidth="1"/>
    <col min="13" max="15" width="9.85546875" customWidth="1"/>
    <col min="16" max="16" width="13.42578125" customWidth="1"/>
    <col min="17" max="17" width="9.85546875" customWidth="1"/>
  </cols>
  <sheetData>
    <row r="4" spans="4:17" ht="21.75" customHeight="1">
      <c r="D4" s="118" t="s">
        <v>37</v>
      </c>
      <c r="E4" s="119"/>
      <c r="F4" s="119"/>
      <c r="G4" s="119"/>
      <c r="H4" s="119"/>
      <c r="I4" s="120"/>
      <c r="L4" s="118" t="s">
        <v>38</v>
      </c>
      <c r="M4" s="119"/>
      <c r="N4" s="119"/>
      <c r="O4" s="119"/>
      <c r="P4" s="119"/>
      <c r="Q4" s="120"/>
    </row>
    <row r="5" spans="4:17" ht="21.75" customHeight="1">
      <c r="D5" s="126" t="s">
        <v>39</v>
      </c>
      <c r="E5" s="64">
        <v>2024</v>
      </c>
      <c r="F5" s="121">
        <v>2025</v>
      </c>
      <c r="G5" s="122"/>
      <c r="H5" s="130" t="s">
        <v>40</v>
      </c>
      <c r="I5" s="132" t="s">
        <v>41</v>
      </c>
      <c r="L5" s="126" t="s">
        <v>39</v>
      </c>
      <c r="M5" s="64">
        <f>E5</f>
        <v>2024</v>
      </c>
      <c r="N5" s="121">
        <f>F5</f>
        <v>2025</v>
      </c>
      <c r="O5" s="122"/>
      <c r="P5" s="130" t="s">
        <v>40</v>
      </c>
      <c r="Q5" s="132" t="s">
        <v>41</v>
      </c>
    </row>
    <row r="6" spans="4:17" ht="21.75" customHeight="1">
      <c r="D6" s="127"/>
      <c r="E6" s="65" t="s">
        <v>42</v>
      </c>
      <c r="F6" s="65" t="s">
        <v>43</v>
      </c>
      <c r="G6" s="66" t="s">
        <v>42</v>
      </c>
      <c r="H6" s="131"/>
      <c r="I6" s="133"/>
      <c r="L6" s="127"/>
      <c r="M6" s="65" t="s">
        <v>42</v>
      </c>
      <c r="N6" s="65" t="s">
        <v>43</v>
      </c>
      <c r="O6" s="66" t="s">
        <v>42</v>
      </c>
      <c r="P6" s="131"/>
      <c r="Q6" s="133"/>
    </row>
    <row r="7" spans="4:17" ht="21.75" customHeight="1">
      <c r="D7" s="67" t="s">
        <v>44</v>
      </c>
      <c r="E7" s="68"/>
      <c r="F7" s="69">
        <v>7.35</v>
      </c>
      <c r="G7" s="20">
        <v>8.94</v>
      </c>
      <c r="H7" s="70">
        <f>IFERROR(G7/F7,"")</f>
        <v>1.2163265306122399</v>
      </c>
      <c r="I7" s="70" t="str">
        <f>IFERROR((G7-E7)/E7,"")</f>
        <v/>
      </c>
      <c r="L7" s="67" t="s">
        <v>44</v>
      </c>
      <c r="M7" s="68"/>
      <c r="N7" s="69"/>
      <c r="O7" s="20"/>
      <c r="P7" s="70" t="str">
        <f>IFERROR(O7/N7,"")</f>
        <v/>
      </c>
      <c r="Q7" s="70" t="str">
        <f>IFERROR((O7-M7)/M7,"")</f>
        <v/>
      </c>
    </row>
    <row r="8" spans="4:17" ht="21.75" customHeight="1">
      <c r="D8" s="71" t="s">
        <v>45</v>
      </c>
      <c r="E8" s="68"/>
      <c r="F8" s="69">
        <v>0</v>
      </c>
      <c r="G8" s="20">
        <v>1.8</v>
      </c>
      <c r="H8" s="70" t="str">
        <f t="shared" ref="H8:H10" si="0">IFERROR(G8/F8,"")</f>
        <v/>
      </c>
      <c r="I8" s="70" t="str">
        <f t="shared" ref="I8:I10" si="1">IFERROR((G8-E8)/E8,"")</f>
        <v/>
      </c>
      <c r="L8" s="71" t="s">
        <v>45</v>
      </c>
      <c r="M8" s="68"/>
      <c r="N8" s="69"/>
      <c r="O8" s="20"/>
      <c r="P8" s="70" t="str">
        <f t="shared" ref="P8:P11" si="2">IFERROR(O8/N8,"")</f>
        <v/>
      </c>
      <c r="Q8" s="70" t="str">
        <f t="shared" ref="Q8:Q11" si="3">IFERROR((O8-M8)/M8,"")</f>
        <v/>
      </c>
    </row>
    <row r="9" spans="4:17" ht="21.75" customHeight="1">
      <c r="D9" s="71" t="s">
        <v>46</v>
      </c>
      <c r="E9" s="68"/>
      <c r="F9" s="69">
        <v>0.28999999999999998</v>
      </c>
      <c r="G9" s="20">
        <v>0.23</v>
      </c>
      <c r="H9" s="70">
        <f t="shared" si="0"/>
        <v>0.79310344827586199</v>
      </c>
      <c r="I9" s="70" t="str">
        <f t="shared" si="1"/>
        <v/>
      </c>
      <c r="L9" s="71" t="s">
        <v>46</v>
      </c>
      <c r="M9" s="68"/>
      <c r="N9" s="69"/>
      <c r="O9" s="20"/>
      <c r="P9" s="70" t="str">
        <f t="shared" si="2"/>
        <v/>
      </c>
      <c r="Q9" s="70" t="str">
        <f t="shared" si="3"/>
        <v/>
      </c>
    </row>
    <row r="10" spans="4:17" ht="21.75" customHeight="1">
      <c r="D10" s="71" t="s">
        <v>47</v>
      </c>
      <c r="E10" s="68"/>
      <c r="F10" s="69">
        <v>5.25</v>
      </c>
      <c r="G10" s="20">
        <v>4.38</v>
      </c>
      <c r="H10" s="70">
        <f t="shared" si="0"/>
        <v>0.83428571428571396</v>
      </c>
      <c r="I10" s="70" t="str">
        <f t="shared" si="1"/>
        <v/>
      </c>
      <c r="L10" s="71" t="s">
        <v>47</v>
      </c>
      <c r="M10" s="68"/>
      <c r="N10" s="69"/>
      <c r="O10" s="20"/>
      <c r="P10" s="70" t="str">
        <f t="shared" si="2"/>
        <v/>
      </c>
      <c r="Q10" s="70" t="str">
        <f t="shared" si="3"/>
        <v/>
      </c>
    </row>
    <row r="11" spans="4:17" ht="21.75" customHeight="1">
      <c r="D11" s="72" t="s">
        <v>48</v>
      </c>
      <c r="E11" s="73">
        <f>SUM(E7:E10)</f>
        <v>0</v>
      </c>
      <c r="F11" s="74">
        <f>SUM(F7:F10)</f>
        <v>12.89</v>
      </c>
      <c r="G11" s="73">
        <f>SUM(G7:G10)</f>
        <v>15.35</v>
      </c>
      <c r="H11" s="75">
        <f t="shared" ref="H11" si="4">IFERROR(G11/F11,"")</f>
        <v>1.1908456167571799</v>
      </c>
      <c r="I11" s="75" t="str">
        <f t="shared" ref="I11" si="5">IFERROR((G11-E11)/E11,"")</f>
        <v/>
      </c>
      <c r="L11" s="72" t="s">
        <v>48</v>
      </c>
      <c r="M11" s="73">
        <f>SUM(M7:M10)</f>
        <v>0</v>
      </c>
      <c r="N11" s="74">
        <f>SUM(N7:N10)</f>
        <v>0</v>
      </c>
      <c r="O11" s="73">
        <f>SUM(O7:O10)</f>
        <v>0</v>
      </c>
      <c r="P11" s="75" t="str">
        <f t="shared" si="2"/>
        <v/>
      </c>
      <c r="Q11" s="75" t="str">
        <f t="shared" si="3"/>
        <v/>
      </c>
    </row>
    <row r="12" spans="4:17" ht="21.75" customHeight="1">
      <c r="D12" s="39" t="s">
        <v>49</v>
      </c>
    </row>
    <row r="14" spans="4:17" ht="23.25" customHeight="1">
      <c r="D14" s="128" t="s">
        <v>50</v>
      </c>
      <c r="E14" s="123" t="s">
        <v>51</v>
      </c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5"/>
    </row>
    <row r="15" spans="4:17" ht="23.25" customHeight="1">
      <c r="D15" s="129"/>
      <c r="E15" s="76" t="s">
        <v>52</v>
      </c>
      <c r="F15" s="77" t="s">
        <v>53</v>
      </c>
      <c r="G15" s="77" t="s">
        <v>54</v>
      </c>
      <c r="H15" s="77" t="s">
        <v>55</v>
      </c>
      <c r="I15" s="77" t="s">
        <v>56</v>
      </c>
      <c r="J15" s="77" t="s">
        <v>57</v>
      </c>
      <c r="K15" s="77" t="s">
        <v>58</v>
      </c>
      <c r="L15" s="77" t="s">
        <v>59</v>
      </c>
      <c r="M15" s="77" t="s">
        <v>60</v>
      </c>
      <c r="N15" s="77" t="s">
        <v>61</v>
      </c>
      <c r="O15" s="77" t="s">
        <v>62</v>
      </c>
      <c r="P15" s="81" t="s">
        <v>63</v>
      </c>
      <c r="Q15" s="81" t="s">
        <v>48</v>
      </c>
    </row>
    <row r="16" spans="4:17" ht="23.25" customHeight="1">
      <c r="D16" s="78" t="s">
        <v>44</v>
      </c>
      <c r="E16" s="69">
        <v>0</v>
      </c>
      <c r="F16" s="69">
        <v>5.94</v>
      </c>
      <c r="G16" s="69">
        <v>0</v>
      </c>
      <c r="H16" s="69">
        <v>8.94</v>
      </c>
      <c r="I16" s="69"/>
      <c r="J16" s="69"/>
      <c r="K16" s="69">
        <v>0</v>
      </c>
      <c r="L16" s="69">
        <v>0</v>
      </c>
      <c r="M16" s="69"/>
      <c r="N16" s="69"/>
      <c r="O16" s="69"/>
      <c r="P16" s="69"/>
      <c r="Q16" s="83">
        <f>SUM(E16:P16)</f>
        <v>14.88</v>
      </c>
    </row>
    <row r="17" spans="4:17" ht="23.25" customHeight="1">
      <c r="D17" s="78" t="s">
        <v>45</v>
      </c>
      <c r="E17" s="69">
        <v>0</v>
      </c>
      <c r="F17" s="69">
        <v>0</v>
      </c>
      <c r="G17" s="69">
        <v>0</v>
      </c>
      <c r="H17" s="69">
        <v>1.8</v>
      </c>
      <c r="I17" s="69"/>
      <c r="J17" s="69"/>
      <c r="K17" s="69">
        <v>0</v>
      </c>
      <c r="L17" s="69">
        <v>0</v>
      </c>
      <c r="M17" s="69"/>
      <c r="N17" s="69"/>
      <c r="O17" s="69"/>
      <c r="P17" s="69"/>
      <c r="Q17" s="84">
        <f t="shared" ref="Q17:Q19" si="6">SUM(E17:P17)</f>
        <v>1.8</v>
      </c>
    </row>
    <row r="18" spans="4:17" ht="23.25" customHeight="1">
      <c r="D18" s="78" t="s">
        <v>46</v>
      </c>
      <c r="E18" s="69">
        <v>0</v>
      </c>
      <c r="F18" s="69">
        <v>0.26</v>
      </c>
      <c r="G18" s="69">
        <v>0</v>
      </c>
      <c r="H18" s="69">
        <v>0.23</v>
      </c>
      <c r="I18" s="69"/>
      <c r="J18" s="69"/>
      <c r="K18" s="69">
        <v>0</v>
      </c>
      <c r="L18" s="69">
        <v>0</v>
      </c>
      <c r="M18" s="69"/>
      <c r="N18" s="69"/>
      <c r="O18" s="69"/>
      <c r="P18" s="69"/>
      <c r="Q18" s="84">
        <f t="shared" si="6"/>
        <v>0.49</v>
      </c>
    </row>
    <row r="19" spans="4:17" ht="23.25" customHeight="1">
      <c r="D19" s="78" t="s">
        <v>47</v>
      </c>
      <c r="E19" s="69">
        <v>0</v>
      </c>
      <c r="F19" s="69">
        <v>3.06</v>
      </c>
      <c r="G19" s="69">
        <v>0</v>
      </c>
      <c r="H19" s="69">
        <v>4.38</v>
      </c>
      <c r="I19" s="69"/>
      <c r="J19" s="69"/>
      <c r="K19" s="69">
        <v>0</v>
      </c>
      <c r="L19" s="69">
        <v>0</v>
      </c>
      <c r="M19" s="69"/>
      <c r="N19" s="69"/>
      <c r="O19" s="69"/>
      <c r="P19" s="69"/>
      <c r="Q19" s="84">
        <f t="shared" si="6"/>
        <v>7.44</v>
      </c>
    </row>
    <row r="20" spans="4:17" ht="23.25" customHeight="1">
      <c r="D20" s="79"/>
      <c r="E20" s="80">
        <f t="shared" ref="E20:Q20" si="7">SUM(E16:E19)</f>
        <v>0</v>
      </c>
      <c r="F20" s="80">
        <f t="shared" si="7"/>
        <v>9.26</v>
      </c>
      <c r="G20" s="80">
        <f t="shared" si="7"/>
        <v>0</v>
      </c>
      <c r="H20" s="80">
        <f t="shared" si="7"/>
        <v>15.35</v>
      </c>
      <c r="I20" s="80">
        <f t="shared" si="7"/>
        <v>0</v>
      </c>
      <c r="J20" s="80">
        <f t="shared" si="7"/>
        <v>0</v>
      </c>
      <c r="K20" s="80">
        <f t="shared" si="7"/>
        <v>0</v>
      </c>
      <c r="L20" s="80">
        <f t="shared" si="7"/>
        <v>0</v>
      </c>
      <c r="M20" s="80">
        <f t="shared" si="7"/>
        <v>0</v>
      </c>
      <c r="N20" s="80">
        <f t="shared" si="7"/>
        <v>0</v>
      </c>
      <c r="O20" s="80">
        <f t="shared" si="7"/>
        <v>0</v>
      </c>
      <c r="P20" s="82">
        <f t="shared" si="7"/>
        <v>0</v>
      </c>
      <c r="Q20" s="85">
        <f t="shared" si="7"/>
        <v>24.61</v>
      </c>
    </row>
  </sheetData>
  <mergeCells count="12">
    <mergeCell ref="D4:I4"/>
    <mergeCell ref="L4:Q4"/>
    <mergeCell ref="F5:G5"/>
    <mergeCell ref="N5:O5"/>
    <mergeCell ref="E14:Q14"/>
    <mergeCell ref="D5:D6"/>
    <mergeCell ref="D14:D15"/>
    <mergeCell ref="H5:H6"/>
    <mergeCell ref="I5:I6"/>
    <mergeCell ref="L5:L6"/>
    <mergeCell ref="P5:P6"/>
    <mergeCell ref="Q5:Q6"/>
  </mergeCells>
  <conditionalFormatting sqref="E7:G10">
    <cfRule type="containsBlanks" dxfId="6" priority="3">
      <formula>LEN(TRIM(E7))=0</formula>
    </cfRule>
  </conditionalFormatting>
  <conditionalFormatting sqref="M7:O10">
    <cfRule type="containsBlanks" dxfId="5" priority="2">
      <formula>LEN(TRIM(M7))=0</formula>
    </cfRule>
  </conditionalFormatting>
  <conditionalFormatting sqref="E16:P19">
    <cfRule type="containsBlanks" dxfId="4" priority="1">
      <formula>LEN(TRIM(E16))=0</formula>
    </cfRule>
  </conditionalFormatting>
  <pageMargins left="0.7" right="0.7" top="0.75" bottom="0.75" header="0.3" footer="0.3"/>
  <customProperties>
    <customPr name="_pios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21"/>
  <sheetViews>
    <sheetView showGridLines="0" topLeftCell="A4" workbookViewId="0">
      <selection activeCell="H12" sqref="H12"/>
    </sheetView>
  </sheetViews>
  <sheetFormatPr defaultColWidth="9" defaultRowHeight="15"/>
  <cols>
    <col min="4" max="4" width="12.140625" customWidth="1"/>
  </cols>
  <sheetData>
    <row r="2" spans="3:17">
      <c r="C2" s="39" t="s">
        <v>49</v>
      </c>
    </row>
    <row r="3" spans="3:17" ht="18.75" customHeight="1">
      <c r="C3" s="136" t="s">
        <v>39</v>
      </c>
      <c r="D3" s="140" t="s">
        <v>64</v>
      </c>
      <c r="E3" s="134" t="s">
        <v>51</v>
      </c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5"/>
    </row>
    <row r="4" spans="3:17" ht="18.75" customHeight="1">
      <c r="C4" s="137"/>
      <c r="D4" s="141"/>
      <c r="E4" s="41" t="s">
        <v>52</v>
      </c>
      <c r="F4" s="41" t="s">
        <v>53</v>
      </c>
      <c r="G4" s="41" t="s">
        <v>54</v>
      </c>
      <c r="H4" s="41" t="s">
        <v>55</v>
      </c>
      <c r="I4" s="41" t="s">
        <v>56</v>
      </c>
      <c r="J4" s="41" t="s">
        <v>57</v>
      </c>
      <c r="K4" s="41" t="s">
        <v>58</v>
      </c>
      <c r="L4" s="41" t="s">
        <v>59</v>
      </c>
      <c r="M4" s="41" t="s">
        <v>60</v>
      </c>
      <c r="N4" s="41" t="s">
        <v>61</v>
      </c>
      <c r="O4" s="41" t="s">
        <v>62</v>
      </c>
      <c r="P4" s="41" t="s">
        <v>63</v>
      </c>
      <c r="Q4" s="52" t="s">
        <v>48</v>
      </c>
    </row>
    <row r="5" spans="3:17" ht="18.75" customHeight="1">
      <c r="C5" s="138" t="s">
        <v>65</v>
      </c>
      <c r="D5" s="60" t="s">
        <v>66</v>
      </c>
      <c r="E5" s="19"/>
      <c r="F5" s="19">
        <v>5.94</v>
      </c>
      <c r="G5" s="19"/>
      <c r="H5" s="19">
        <v>8.94</v>
      </c>
      <c r="I5" s="19"/>
      <c r="J5" s="19"/>
      <c r="K5" s="19"/>
      <c r="L5" s="19"/>
      <c r="M5" s="19"/>
      <c r="N5" s="19"/>
      <c r="O5" s="19"/>
      <c r="P5" s="19"/>
      <c r="Q5" s="19"/>
    </row>
    <row r="6" spans="3:17" ht="18.75" customHeight="1">
      <c r="C6" s="138"/>
      <c r="D6" s="60" t="s">
        <v>67</v>
      </c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3:17" ht="18.75" customHeight="1">
      <c r="C7" s="138" t="s">
        <v>45</v>
      </c>
      <c r="D7" s="60" t="s">
        <v>66</v>
      </c>
      <c r="E7" s="19"/>
      <c r="F7" s="19">
        <v>0</v>
      </c>
      <c r="G7" s="19"/>
      <c r="H7" s="19">
        <v>1.8</v>
      </c>
      <c r="I7" s="19"/>
      <c r="J7" s="19"/>
      <c r="K7" s="19"/>
      <c r="L7" s="19"/>
      <c r="M7" s="19"/>
      <c r="N7" s="19"/>
      <c r="O7" s="19"/>
      <c r="P7" s="19"/>
      <c r="Q7" s="19"/>
    </row>
    <row r="8" spans="3:17" ht="18.75" customHeight="1">
      <c r="C8" s="138"/>
      <c r="D8" s="60" t="s">
        <v>67</v>
      </c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3:17" ht="18.75" customHeight="1">
      <c r="C9" s="138" t="s">
        <v>46</v>
      </c>
      <c r="D9" s="60" t="s">
        <v>66</v>
      </c>
      <c r="E9" s="19"/>
      <c r="F9" s="19">
        <v>0.26</v>
      </c>
      <c r="G9" s="19"/>
      <c r="H9" s="19">
        <v>0.23</v>
      </c>
      <c r="I9" s="19"/>
      <c r="J9" s="19"/>
      <c r="K9" s="19"/>
      <c r="L9" s="19"/>
      <c r="M9" s="19"/>
      <c r="N9" s="19"/>
      <c r="O9" s="19"/>
      <c r="P9" s="19"/>
      <c r="Q9" s="19"/>
    </row>
    <row r="10" spans="3:17" ht="18.75" customHeight="1">
      <c r="C10" s="138"/>
      <c r="D10" s="60" t="s">
        <v>67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3:17" ht="18.75" customHeight="1">
      <c r="C11" s="138" t="s">
        <v>47</v>
      </c>
      <c r="D11" s="60" t="s">
        <v>66</v>
      </c>
      <c r="E11" s="19"/>
      <c r="F11" s="19">
        <v>3.06</v>
      </c>
      <c r="G11" s="19"/>
      <c r="H11" s="19">
        <v>4.38</v>
      </c>
      <c r="I11" s="19"/>
      <c r="J11" s="19"/>
      <c r="K11" s="19"/>
      <c r="L11" s="19"/>
      <c r="M11" s="19"/>
      <c r="N11" s="19"/>
      <c r="O11" s="19"/>
      <c r="P11" s="19"/>
      <c r="Q11" s="19"/>
    </row>
    <row r="12" spans="3:17" ht="18.75" customHeight="1">
      <c r="C12" s="139"/>
      <c r="D12" s="61" t="s">
        <v>67</v>
      </c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</row>
    <row r="14" spans="3:17">
      <c r="C14" s="138" t="s">
        <v>65</v>
      </c>
      <c r="D14" s="60" t="s">
        <v>66</v>
      </c>
      <c r="E14" s="62" t="str">
        <f>IFERROR(E5/SUM(E5:E6),"")</f>
        <v/>
      </c>
      <c r="F14" s="62">
        <f t="shared" ref="F14:P14" si="0">IFERROR(F5/SUM(F5:F6),"")</f>
        <v>1</v>
      </c>
      <c r="G14" s="62" t="str">
        <f t="shared" si="0"/>
        <v/>
      </c>
      <c r="H14" s="62">
        <f t="shared" si="0"/>
        <v>1</v>
      </c>
      <c r="I14" s="62" t="str">
        <f t="shared" si="0"/>
        <v/>
      </c>
      <c r="J14" s="62" t="str">
        <f t="shared" si="0"/>
        <v/>
      </c>
      <c r="K14" s="62" t="str">
        <f t="shared" si="0"/>
        <v/>
      </c>
      <c r="L14" s="62" t="str">
        <f t="shared" si="0"/>
        <v/>
      </c>
      <c r="M14" s="62" t="str">
        <f t="shared" si="0"/>
        <v/>
      </c>
      <c r="N14" s="62" t="str">
        <f t="shared" si="0"/>
        <v/>
      </c>
      <c r="O14" s="62" t="str">
        <f t="shared" si="0"/>
        <v/>
      </c>
      <c r="P14" s="62" t="str">
        <f t="shared" si="0"/>
        <v/>
      </c>
    </row>
    <row r="15" spans="3:17">
      <c r="C15" s="138"/>
      <c r="D15" s="60" t="s">
        <v>67</v>
      </c>
      <c r="E15" s="62" t="str">
        <f>IFERROR(E6/SUM(E5:E6),"")</f>
        <v/>
      </c>
      <c r="F15" s="62">
        <f t="shared" ref="F15:P15" si="1">IFERROR(F6/SUM(F5:F6),"")</f>
        <v>0</v>
      </c>
      <c r="G15" s="62" t="str">
        <f t="shared" si="1"/>
        <v/>
      </c>
      <c r="H15" s="62">
        <f t="shared" si="1"/>
        <v>0</v>
      </c>
      <c r="I15" s="62" t="str">
        <f t="shared" si="1"/>
        <v/>
      </c>
      <c r="J15" s="62" t="str">
        <f t="shared" si="1"/>
        <v/>
      </c>
      <c r="K15" s="62" t="str">
        <f t="shared" si="1"/>
        <v/>
      </c>
      <c r="L15" s="62" t="str">
        <f t="shared" si="1"/>
        <v/>
      </c>
      <c r="M15" s="62" t="str">
        <f t="shared" si="1"/>
        <v/>
      </c>
      <c r="N15" s="62" t="str">
        <f t="shared" si="1"/>
        <v/>
      </c>
      <c r="O15" s="62" t="str">
        <f t="shared" si="1"/>
        <v/>
      </c>
      <c r="P15" s="62" t="str">
        <f t="shared" si="1"/>
        <v/>
      </c>
    </row>
    <row r="16" spans="3:17">
      <c r="C16" s="138" t="s">
        <v>45</v>
      </c>
      <c r="D16" s="60" t="s">
        <v>66</v>
      </c>
      <c r="E16" s="62" t="str">
        <f>IFERROR(E7/SUM(E7:E8),"")</f>
        <v/>
      </c>
      <c r="F16" s="62" t="str">
        <f t="shared" ref="F16:P16" si="2">IFERROR(F7/SUM(F7:F8),"")</f>
        <v/>
      </c>
      <c r="G16" s="62" t="str">
        <f t="shared" si="2"/>
        <v/>
      </c>
      <c r="H16" s="62">
        <f t="shared" si="2"/>
        <v>1</v>
      </c>
      <c r="I16" s="62" t="str">
        <f t="shared" si="2"/>
        <v/>
      </c>
      <c r="J16" s="62" t="str">
        <f t="shared" si="2"/>
        <v/>
      </c>
      <c r="K16" s="62" t="str">
        <f t="shared" si="2"/>
        <v/>
      </c>
      <c r="L16" s="62" t="str">
        <f t="shared" si="2"/>
        <v/>
      </c>
      <c r="M16" s="62" t="str">
        <f t="shared" si="2"/>
        <v/>
      </c>
      <c r="N16" s="62" t="str">
        <f t="shared" si="2"/>
        <v/>
      </c>
      <c r="O16" s="62" t="str">
        <f t="shared" si="2"/>
        <v/>
      </c>
      <c r="P16" s="62" t="str">
        <f t="shared" si="2"/>
        <v/>
      </c>
    </row>
    <row r="17" spans="3:16">
      <c r="C17" s="138"/>
      <c r="D17" s="60" t="s">
        <v>67</v>
      </c>
      <c r="E17" s="62" t="str">
        <f>IFERROR(E8/SUM(E7:E8),"")</f>
        <v/>
      </c>
      <c r="F17" s="62" t="str">
        <f t="shared" ref="F17:P17" si="3">IFERROR(F8/SUM(F7:F8),"")</f>
        <v/>
      </c>
      <c r="G17" s="62" t="str">
        <f t="shared" si="3"/>
        <v/>
      </c>
      <c r="H17" s="62">
        <f t="shared" si="3"/>
        <v>0</v>
      </c>
      <c r="I17" s="62" t="str">
        <f t="shared" si="3"/>
        <v/>
      </c>
      <c r="J17" s="62" t="str">
        <f t="shared" si="3"/>
        <v/>
      </c>
      <c r="K17" s="62" t="str">
        <f t="shared" si="3"/>
        <v/>
      </c>
      <c r="L17" s="62" t="str">
        <f t="shared" si="3"/>
        <v/>
      </c>
      <c r="M17" s="62" t="str">
        <f t="shared" si="3"/>
        <v/>
      </c>
      <c r="N17" s="62" t="str">
        <f t="shared" si="3"/>
        <v/>
      </c>
      <c r="O17" s="62" t="str">
        <f t="shared" si="3"/>
        <v/>
      </c>
      <c r="P17" s="62" t="str">
        <f t="shared" si="3"/>
        <v/>
      </c>
    </row>
    <row r="18" spans="3:16">
      <c r="C18" s="138" t="s">
        <v>46</v>
      </c>
      <c r="D18" s="60" t="s">
        <v>66</v>
      </c>
      <c r="E18" s="62" t="str">
        <f>IFERROR(E9/SUM(E9:E10),"")</f>
        <v/>
      </c>
      <c r="F18" s="62">
        <f t="shared" ref="F18:P18" si="4">IFERROR(F9/SUM(F9:F10),"")</f>
        <v>1</v>
      </c>
      <c r="G18" s="62" t="str">
        <f t="shared" si="4"/>
        <v/>
      </c>
      <c r="H18" s="62">
        <f t="shared" si="4"/>
        <v>1</v>
      </c>
      <c r="I18" s="62" t="str">
        <f t="shared" si="4"/>
        <v/>
      </c>
      <c r="J18" s="62" t="str">
        <f t="shared" si="4"/>
        <v/>
      </c>
      <c r="K18" s="62" t="str">
        <f t="shared" si="4"/>
        <v/>
      </c>
      <c r="L18" s="62" t="str">
        <f t="shared" si="4"/>
        <v/>
      </c>
      <c r="M18" s="62" t="str">
        <f t="shared" si="4"/>
        <v/>
      </c>
      <c r="N18" s="62" t="str">
        <f t="shared" si="4"/>
        <v/>
      </c>
      <c r="O18" s="62" t="str">
        <f t="shared" si="4"/>
        <v/>
      </c>
      <c r="P18" s="62" t="str">
        <f t="shared" si="4"/>
        <v/>
      </c>
    </row>
    <row r="19" spans="3:16">
      <c r="C19" s="138"/>
      <c r="D19" s="60" t="s">
        <v>67</v>
      </c>
      <c r="E19" s="62" t="str">
        <f>IFERROR(E10/SUM(E9:E10),"")</f>
        <v/>
      </c>
      <c r="F19" s="62">
        <f t="shared" ref="F19:P19" si="5">IFERROR(F10/SUM(F9:F10),"")</f>
        <v>0</v>
      </c>
      <c r="G19" s="62" t="str">
        <f t="shared" si="5"/>
        <v/>
      </c>
      <c r="H19" s="62">
        <f t="shared" si="5"/>
        <v>0</v>
      </c>
      <c r="I19" s="62" t="str">
        <f t="shared" si="5"/>
        <v/>
      </c>
      <c r="J19" s="62" t="str">
        <f t="shared" si="5"/>
        <v/>
      </c>
      <c r="K19" s="62" t="str">
        <f t="shared" si="5"/>
        <v/>
      </c>
      <c r="L19" s="62" t="str">
        <f t="shared" si="5"/>
        <v/>
      </c>
      <c r="M19" s="62" t="str">
        <f t="shared" si="5"/>
        <v/>
      </c>
      <c r="N19" s="62" t="str">
        <f t="shared" si="5"/>
        <v/>
      </c>
      <c r="O19" s="62" t="str">
        <f t="shared" si="5"/>
        <v/>
      </c>
      <c r="P19" s="62" t="str">
        <f t="shared" si="5"/>
        <v/>
      </c>
    </row>
    <row r="20" spans="3:16">
      <c r="C20" s="138" t="s">
        <v>47</v>
      </c>
      <c r="D20" s="60" t="s">
        <v>66</v>
      </c>
      <c r="E20" s="62" t="str">
        <f>IFERROR(E11/SUM(E11:E12),"")</f>
        <v/>
      </c>
      <c r="F20" s="62">
        <f t="shared" ref="F20:P20" si="6">IFERROR(F11/SUM(F11:F12),"")</f>
        <v>1</v>
      </c>
      <c r="G20" s="62" t="str">
        <f t="shared" si="6"/>
        <v/>
      </c>
      <c r="H20" s="62">
        <f t="shared" si="6"/>
        <v>1</v>
      </c>
      <c r="I20" s="62" t="str">
        <f t="shared" si="6"/>
        <v/>
      </c>
      <c r="J20" s="62" t="str">
        <f t="shared" si="6"/>
        <v/>
      </c>
      <c r="K20" s="62" t="str">
        <f t="shared" si="6"/>
        <v/>
      </c>
      <c r="L20" s="62" t="str">
        <f t="shared" si="6"/>
        <v/>
      </c>
      <c r="M20" s="62" t="str">
        <f t="shared" si="6"/>
        <v/>
      </c>
      <c r="N20" s="62" t="str">
        <f t="shared" si="6"/>
        <v/>
      </c>
      <c r="O20" s="62" t="str">
        <f t="shared" si="6"/>
        <v/>
      </c>
      <c r="P20" s="62" t="str">
        <f t="shared" si="6"/>
        <v/>
      </c>
    </row>
    <row r="21" spans="3:16">
      <c r="C21" s="139"/>
      <c r="D21" s="61" t="s">
        <v>67</v>
      </c>
      <c r="E21" s="63" t="str">
        <f>IFERROR(E12/SUM(E11:E12),"")</f>
        <v/>
      </c>
      <c r="F21" s="63">
        <f t="shared" ref="F21:P21" si="7">IFERROR(F12/SUM(F11:F12),"")</f>
        <v>0</v>
      </c>
      <c r="G21" s="63" t="str">
        <f t="shared" si="7"/>
        <v/>
      </c>
      <c r="H21" s="63">
        <f t="shared" si="7"/>
        <v>0</v>
      </c>
      <c r="I21" s="63" t="str">
        <f t="shared" si="7"/>
        <v/>
      </c>
      <c r="J21" s="63" t="str">
        <f t="shared" si="7"/>
        <v/>
      </c>
      <c r="K21" s="63" t="str">
        <f t="shared" si="7"/>
        <v/>
      </c>
      <c r="L21" s="63" t="str">
        <f t="shared" si="7"/>
        <v/>
      </c>
      <c r="M21" s="63" t="str">
        <f t="shared" si="7"/>
        <v/>
      </c>
      <c r="N21" s="63" t="str">
        <f t="shared" si="7"/>
        <v/>
      </c>
      <c r="O21" s="63" t="str">
        <f t="shared" si="7"/>
        <v/>
      </c>
      <c r="P21" s="63" t="str">
        <f t="shared" si="7"/>
        <v/>
      </c>
    </row>
  </sheetData>
  <mergeCells count="11">
    <mergeCell ref="C11:C12"/>
    <mergeCell ref="C14:C15"/>
    <mergeCell ref="C16:C17"/>
    <mergeCell ref="C18:C19"/>
    <mergeCell ref="C20:C21"/>
    <mergeCell ref="E3:Q3"/>
    <mergeCell ref="C3:C4"/>
    <mergeCell ref="C5:C6"/>
    <mergeCell ref="C7:C8"/>
    <mergeCell ref="C9:C10"/>
    <mergeCell ref="D3:D4"/>
  </mergeCells>
  <conditionalFormatting sqref="E5:Q12">
    <cfRule type="containsBlanks" dxfId="3" priority="1">
      <formula>LEN(TRIM(E5))=0</formula>
    </cfRule>
  </conditionalFormatting>
  <conditionalFormatting sqref="E14:P21">
    <cfRule type="iconSet" priority="2">
      <iconSet iconSet="4Rating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AC14"/>
  <sheetViews>
    <sheetView showGridLines="0" zoomScale="87" zoomScaleNormal="87" workbookViewId="0">
      <selection activeCell="K12" sqref="K12"/>
    </sheetView>
  </sheetViews>
  <sheetFormatPr defaultColWidth="9" defaultRowHeight="15"/>
  <cols>
    <col min="3" max="3" width="30.28515625" customWidth="1"/>
    <col min="4" max="9" width="9.140625"/>
    <col min="16" max="16" width="9.7109375" customWidth="1"/>
    <col min="17" max="17" width="11.42578125" customWidth="1"/>
    <col min="18" max="19" width="9.7109375" customWidth="1"/>
    <col min="26" max="27" width="9.140625"/>
  </cols>
  <sheetData>
    <row r="2" spans="3:29">
      <c r="C2" s="39" t="s">
        <v>49</v>
      </c>
    </row>
    <row r="3" spans="3:29">
      <c r="C3" s="136" t="s">
        <v>68</v>
      </c>
      <c r="D3" s="134" t="s">
        <v>69</v>
      </c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5"/>
    </row>
    <row r="4" spans="3:29">
      <c r="C4" s="137"/>
      <c r="D4" s="141" t="s">
        <v>52</v>
      </c>
      <c r="E4" s="141"/>
      <c r="F4" s="141" t="s">
        <v>53</v>
      </c>
      <c r="G4" s="141"/>
      <c r="H4" s="141" t="s">
        <v>54</v>
      </c>
      <c r="I4" s="141"/>
      <c r="J4" s="141" t="s">
        <v>55</v>
      </c>
      <c r="K4" s="141"/>
      <c r="L4" s="141" t="s">
        <v>56</v>
      </c>
      <c r="M4" s="141"/>
      <c r="N4" s="141" t="s">
        <v>57</v>
      </c>
      <c r="O4" s="141"/>
      <c r="P4" s="141" t="s">
        <v>58</v>
      </c>
      <c r="Q4" s="141"/>
      <c r="R4" s="141" t="s">
        <v>59</v>
      </c>
      <c r="S4" s="141"/>
      <c r="T4" s="141" t="s">
        <v>60</v>
      </c>
      <c r="U4" s="141"/>
      <c r="V4" s="141" t="s">
        <v>61</v>
      </c>
      <c r="W4" s="141"/>
      <c r="X4" s="141" t="s">
        <v>62</v>
      </c>
      <c r="Y4" s="141"/>
      <c r="Z4" s="141" t="s">
        <v>63</v>
      </c>
      <c r="AA4" s="141"/>
      <c r="AB4" s="141" t="s">
        <v>48</v>
      </c>
      <c r="AC4" s="142"/>
    </row>
    <row r="5" spans="3:29">
      <c r="C5" s="137"/>
      <c r="D5" s="41" t="s">
        <v>70</v>
      </c>
      <c r="E5" s="41" t="s">
        <v>42</v>
      </c>
      <c r="F5" s="41" t="s">
        <v>70</v>
      </c>
      <c r="G5" s="41" t="s">
        <v>42</v>
      </c>
      <c r="H5" s="41" t="s">
        <v>70</v>
      </c>
      <c r="I5" s="41" t="s">
        <v>42</v>
      </c>
      <c r="J5" s="41" t="s">
        <v>70</v>
      </c>
      <c r="K5" s="41" t="s">
        <v>42</v>
      </c>
      <c r="L5" s="41" t="s">
        <v>70</v>
      </c>
      <c r="M5" s="41" t="s">
        <v>42</v>
      </c>
      <c r="N5" s="41" t="s">
        <v>70</v>
      </c>
      <c r="O5" s="41" t="s">
        <v>42</v>
      </c>
      <c r="P5" s="41" t="s">
        <v>70</v>
      </c>
      <c r="Q5" s="41" t="s">
        <v>42</v>
      </c>
      <c r="R5" s="41" t="s">
        <v>70</v>
      </c>
      <c r="S5" s="41" t="s">
        <v>42</v>
      </c>
      <c r="T5" s="41" t="s">
        <v>70</v>
      </c>
      <c r="U5" s="41" t="s">
        <v>42</v>
      </c>
      <c r="V5" s="41" t="s">
        <v>70</v>
      </c>
      <c r="W5" s="41" t="s">
        <v>42</v>
      </c>
      <c r="X5" s="41" t="s">
        <v>70</v>
      </c>
      <c r="Y5" s="41" t="s">
        <v>42</v>
      </c>
      <c r="Z5" s="41" t="s">
        <v>70</v>
      </c>
      <c r="AA5" s="41" t="s">
        <v>42</v>
      </c>
      <c r="AB5" s="41" t="s">
        <v>70</v>
      </c>
      <c r="AC5" s="52" t="s">
        <v>42</v>
      </c>
    </row>
    <row r="6" spans="3:29" ht="23.25" customHeight="1">
      <c r="C6" s="56" t="s">
        <v>71</v>
      </c>
      <c r="D6" s="19">
        <v>240</v>
      </c>
      <c r="E6" s="19">
        <v>240</v>
      </c>
      <c r="F6" s="19">
        <v>240</v>
      </c>
      <c r="G6" s="19">
        <v>0.26400000000000001</v>
      </c>
      <c r="H6" s="19">
        <v>240</v>
      </c>
      <c r="I6" s="19">
        <v>240</v>
      </c>
      <c r="J6" s="19">
        <v>240</v>
      </c>
      <c r="K6" s="19">
        <v>240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</row>
    <row r="7" spans="3:29" ht="23.25" customHeight="1">
      <c r="C7" s="56" t="s">
        <v>72</v>
      </c>
      <c r="D7" s="19">
        <v>300</v>
      </c>
      <c r="E7" s="19"/>
      <c r="F7" s="19">
        <v>300</v>
      </c>
      <c r="G7" s="19"/>
      <c r="H7" s="19">
        <v>300</v>
      </c>
      <c r="I7" s="19">
        <v>180</v>
      </c>
      <c r="J7" s="19">
        <v>180</v>
      </c>
      <c r="K7" s="19">
        <v>0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</row>
    <row r="8" spans="3:29" ht="23.25" customHeight="1">
      <c r="C8" s="56" t="s">
        <v>73</v>
      </c>
      <c r="D8" s="19">
        <v>960</v>
      </c>
      <c r="E8" s="19">
        <v>0</v>
      </c>
      <c r="F8" s="19">
        <v>0</v>
      </c>
      <c r="G8" s="19"/>
      <c r="H8" s="19">
        <v>0</v>
      </c>
      <c r="I8" s="19"/>
      <c r="J8" s="19">
        <v>0</v>
      </c>
      <c r="K8" s="19">
        <v>0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</row>
    <row r="9" spans="3:29" ht="23.25" customHeight="1">
      <c r="C9" s="56" t="s">
        <v>74</v>
      </c>
      <c r="D9" s="19">
        <v>48000</v>
      </c>
      <c r="E9" s="19">
        <v>24000</v>
      </c>
      <c r="F9" s="19">
        <v>48000</v>
      </c>
      <c r="G9" s="19">
        <v>0.96</v>
      </c>
      <c r="H9" s="19">
        <v>96000</v>
      </c>
      <c r="I9" s="19">
        <v>48000</v>
      </c>
      <c r="J9" s="19">
        <v>4800</v>
      </c>
      <c r="K9" s="19">
        <v>4800</v>
      </c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</row>
    <row r="10" spans="3:29" ht="23.25" customHeight="1">
      <c r="C10" s="56" t="s">
        <v>75</v>
      </c>
      <c r="D10" s="19">
        <v>280</v>
      </c>
      <c r="E10" s="19">
        <v>140</v>
      </c>
      <c r="F10" s="19">
        <v>280</v>
      </c>
      <c r="G10" s="19"/>
      <c r="H10" s="19">
        <v>0</v>
      </c>
      <c r="I10" s="19">
        <v>140</v>
      </c>
      <c r="J10" s="19">
        <v>280</v>
      </c>
      <c r="K10" s="19">
        <v>280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</row>
    <row r="11" spans="3:29" ht="23.25" customHeight="1">
      <c r="C11" s="56" t="s">
        <v>76</v>
      </c>
      <c r="D11" s="19">
        <v>280</v>
      </c>
      <c r="E11" s="19">
        <v>56</v>
      </c>
      <c r="F11" s="19">
        <v>196</v>
      </c>
      <c r="G11" s="19">
        <v>7.8399999999999997E-2</v>
      </c>
      <c r="H11" s="19">
        <v>280</v>
      </c>
      <c r="I11" s="19">
        <v>280</v>
      </c>
      <c r="J11" s="19">
        <v>280</v>
      </c>
      <c r="K11" s="19">
        <v>420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</row>
    <row r="12" spans="3:29" ht="23.25" customHeight="1">
      <c r="C12" s="56" t="s">
        <v>77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</row>
    <row r="13" spans="3:29" ht="23.25" customHeight="1">
      <c r="C13" s="56" t="s">
        <v>78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</row>
    <row r="14" spans="3:29">
      <c r="C14" s="57" t="s">
        <v>48</v>
      </c>
      <c r="D14" s="58">
        <f>SUM(D6:D13)</f>
        <v>50060</v>
      </c>
      <c r="E14" s="58">
        <f t="shared" ref="E14:AA14" si="0">SUM(E6:E13)</f>
        <v>24436</v>
      </c>
      <c r="F14" s="58">
        <f t="shared" si="0"/>
        <v>49016</v>
      </c>
      <c r="G14" s="58">
        <f t="shared" si="0"/>
        <v>1.3024</v>
      </c>
      <c r="H14" s="58">
        <f t="shared" si="0"/>
        <v>96820</v>
      </c>
      <c r="I14" s="58">
        <f t="shared" si="0"/>
        <v>48840</v>
      </c>
      <c r="J14" s="58">
        <f t="shared" si="0"/>
        <v>5780</v>
      </c>
      <c r="K14" s="58">
        <f t="shared" si="0"/>
        <v>5740</v>
      </c>
      <c r="L14" s="58">
        <f t="shared" si="0"/>
        <v>0</v>
      </c>
      <c r="M14" s="58">
        <f t="shared" si="0"/>
        <v>0</v>
      </c>
      <c r="N14" s="58">
        <f t="shared" si="0"/>
        <v>0</v>
      </c>
      <c r="O14" s="58">
        <f t="shared" si="0"/>
        <v>0</v>
      </c>
      <c r="P14" s="58">
        <f t="shared" si="0"/>
        <v>0</v>
      </c>
      <c r="Q14" s="58">
        <f t="shared" si="0"/>
        <v>0</v>
      </c>
      <c r="R14" s="58">
        <f t="shared" si="0"/>
        <v>0</v>
      </c>
      <c r="S14" s="58">
        <f t="shared" si="0"/>
        <v>0</v>
      </c>
      <c r="T14" s="58">
        <f t="shared" si="0"/>
        <v>0</v>
      </c>
      <c r="U14" s="58">
        <f t="shared" si="0"/>
        <v>0</v>
      </c>
      <c r="V14" s="58">
        <f t="shared" si="0"/>
        <v>0</v>
      </c>
      <c r="W14" s="58">
        <f t="shared" si="0"/>
        <v>0</v>
      </c>
      <c r="X14" s="58">
        <f t="shared" si="0"/>
        <v>0</v>
      </c>
      <c r="Y14" s="58">
        <f t="shared" si="0"/>
        <v>0</v>
      </c>
      <c r="Z14" s="58">
        <f t="shared" si="0"/>
        <v>0</v>
      </c>
      <c r="AA14" s="58">
        <f t="shared" si="0"/>
        <v>0</v>
      </c>
      <c r="AB14" s="58">
        <f t="shared" ref="AB14" si="1">SUM(AB6:AB13)</f>
        <v>0</v>
      </c>
      <c r="AC14" s="59">
        <f t="shared" ref="AC14" si="2">SUM(AC6:AC13)</f>
        <v>0</v>
      </c>
    </row>
  </sheetData>
  <mergeCells count="15">
    <mergeCell ref="C3:C5"/>
    <mergeCell ref="D3:AC3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AB4:AC4"/>
  </mergeCells>
  <conditionalFormatting sqref="D6:AC13">
    <cfRule type="containsBlanks" dxfId="2" priority="1">
      <formula>LEN(TRIM(D6))=0</formula>
    </cfRule>
  </conditionalFormatting>
  <pageMargins left="0.7" right="0.7" top="0.75" bottom="0.75" header="0.3" footer="0.3"/>
  <customProperties>
    <customPr name="_pios_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P23"/>
  <sheetViews>
    <sheetView showGridLines="0" zoomScale="87" zoomScaleNormal="87" workbookViewId="0">
      <selection activeCell="K8" sqref="K8"/>
    </sheetView>
  </sheetViews>
  <sheetFormatPr defaultColWidth="9.140625" defaultRowHeight="15"/>
  <cols>
    <col min="1" max="2" width="9.140625" style="28"/>
    <col min="3" max="3" width="30.28515625" style="28" customWidth="1"/>
    <col min="4" max="16384" width="9.140625" style="28"/>
  </cols>
  <sheetData>
    <row r="2" spans="3:16">
      <c r="C2" s="39" t="s">
        <v>49</v>
      </c>
      <c r="D2"/>
      <c r="E2"/>
      <c r="F2"/>
      <c r="G2"/>
      <c r="H2"/>
      <c r="I2"/>
      <c r="J2"/>
      <c r="K2"/>
      <c r="L2"/>
      <c r="M2"/>
      <c r="N2"/>
      <c r="O2"/>
      <c r="P2"/>
    </row>
    <row r="3" spans="3:16">
      <c r="C3" s="156" t="s">
        <v>68</v>
      </c>
      <c r="D3" s="143" t="s">
        <v>51</v>
      </c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5"/>
    </row>
    <row r="4" spans="3:16">
      <c r="C4" s="157"/>
      <c r="D4" s="40" t="s">
        <v>52</v>
      </c>
      <c r="E4" s="41" t="s">
        <v>53</v>
      </c>
      <c r="F4" s="41" t="s">
        <v>54</v>
      </c>
      <c r="G4" s="41" t="s">
        <v>55</v>
      </c>
      <c r="H4" s="41" t="s">
        <v>56</v>
      </c>
      <c r="I4" s="41" t="s">
        <v>57</v>
      </c>
      <c r="J4" s="41" t="s">
        <v>58</v>
      </c>
      <c r="K4" s="41" t="s">
        <v>59</v>
      </c>
      <c r="L4" s="41" t="s">
        <v>60</v>
      </c>
      <c r="M4" s="41" t="s">
        <v>61</v>
      </c>
      <c r="N4" s="41" t="s">
        <v>62</v>
      </c>
      <c r="O4" s="41" t="s">
        <v>63</v>
      </c>
      <c r="P4" s="52" t="s">
        <v>48</v>
      </c>
    </row>
    <row r="5" spans="3:16" ht="23.25" customHeight="1">
      <c r="C5" s="42" t="s">
        <v>71</v>
      </c>
      <c r="D5" s="43">
        <f>'Focus Product Plan vs Actual'!E6</f>
        <v>240</v>
      </c>
      <c r="E5" s="19">
        <f>'Focus Product Plan vs Actual'!G6</f>
        <v>0.26400000000000001</v>
      </c>
      <c r="F5" s="19">
        <f>'Focus Product Plan vs Actual'!I6</f>
        <v>240</v>
      </c>
      <c r="G5" s="19">
        <f>'Focus Product Plan vs Actual'!K6</f>
        <v>240</v>
      </c>
      <c r="H5" s="19">
        <f>'Focus Product Plan vs Actual'!M6</f>
        <v>0</v>
      </c>
      <c r="I5" s="19">
        <f>'Focus Product Plan vs Actual'!O6</f>
        <v>0</v>
      </c>
      <c r="J5" s="19">
        <f>'Focus Product Plan vs Actual'!Q6</f>
        <v>0</v>
      </c>
      <c r="K5" s="19">
        <f>'Focus Product Plan vs Actual'!S6</f>
        <v>0</v>
      </c>
      <c r="L5" s="19">
        <f>'Focus Product Plan vs Actual'!U6</f>
        <v>0</v>
      </c>
      <c r="M5" s="19">
        <f>'Focus Product Plan vs Actual'!W6</f>
        <v>0</v>
      </c>
      <c r="N5" s="19">
        <f>'Focus Product Plan vs Actual'!Y6</f>
        <v>0</v>
      </c>
      <c r="O5" s="19">
        <f>'Focus Product Plan vs Actual'!AA6</f>
        <v>0</v>
      </c>
      <c r="P5" s="53">
        <f>SUM(D5:O5)</f>
        <v>720.26400000000001</v>
      </c>
    </row>
    <row r="6" spans="3:16" ht="23.25" customHeight="1">
      <c r="C6" s="42" t="s">
        <v>72</v>
      </c>
      <c r="D6" s="43">
        <f>'Focus Product Plan vs Actual'!E7</f>
        <v>0</v>
      </c>
      <c r="E6" s="19">
        <f>'Focus Product Plan vs Actual'!G7</f>
        <v>0</v>
      </c>
      <c r="F6" s="19">
        <f>'Focus Product Plan vs Actual'!I7</f>
        <v>180</v>
      </c>
      <c r="G6" s="19">
        <f>'Focus Product Plan vs Actual'!K7</f>
        <v>0</v>
      </c>
      <c r="H6" s="19">
        <f>'Focus Product Plan vs Actual'!M7</f>
        <v>0</v>
      </c>
      <c r="I6" s="19">
        <f>'Focus Product Plan vs Actual'!O7</f>
        <v>0</v>
      </c>
      <c r="J6" s="19">
        <f>'Focus Product Plan vs Actual'!Q7</f>
        <v>0</v>
      </c>
      <c r="K6" s="19">
        <f>'Focus Product Plan vs Actual'!S7</f>
        <v>0</v>
      </c>
      <c r="L6" s="19">
        <f>'Focus Product Plan vs Actual'!U7</f>
        <v>0</v>
      </c>
      <c r="M6" s="19">
        <f>'Focus Product Plan vs Actual'!W7</f>
        <v>0</v>
      </c>
      <c r="N6" s="19">
        <f>'Focus Product Plan vs Actual'!Y7</f>
        <v>0</v>
      </c>
      <c r="O6" s="19">
        <f>'Focus Product Plan vs Actual'!AA7</f>
        <v>0</v>
      </c>
      <c r="P6" s="53">
        <f t="shared" ref="P6:P12" si="0">SUM(D6:O6)</f>
        <v>180</v>
      </c>
    </row>
    <row r="7" spans="3:16" ht="23.25" customHeight="1">
      <c r="C7" s="42" t="s">
        <v>73</v>
      </c>
      <c r="D7" s="43">
        <f>'Focus Product Plan vs Actual'!E8</f>
        <v>0</v>
      </c>
      <c r="E7" s="19">
        <f>'Focus Product Plan vs Actual'!G8</f>
        <v>0</v>
      </c>
      <c r="F7" s="19">
        <f>'Focus Product Plan vs Actual'!I8</f>
        <v>0</v>
      </c>
      <c r="G7" s="19">
        <f>'Focus Product Plan vs Actual'!K8</f>
        <v>0</v>
      </c>
      <c r="H7" s="19">
        <f>'Focus Product Plan vs Actual'!M8</f>
        <v>0</v>
      </c>
      <c r="I7" s="19">
        <f>'Focus Product Plan vs Actual'!O8</f>
        <v>0</v>
      </c>
      <c r="J7" s="19">
        <f>'Focus Product Plan vs Actual'!Q8</f>
        <v>0</v>
      </c>
      <c r="K7" s="19">
        <f>'Focus Product Plan vs Actual'!S8</f>
        <v>0</v>
      </c>
      <c r="L7" s="19">
        <f>'Focus Product Plan vs Actual'!U8</f>
        <v>0</v>
      </c>
      <c r="M7" s="19">
        <f>'Focus Product Plan vs Actual'!W8</f>
        <v>0</v>
      </c>
      <c r="N7" s="19">
        <f>'Focus Product Plan vs Actual'!Y8</f>
        <v>0</v>
      </c>
      <c r="O7" s="19">
        <f>'Focus Product Plan vs Actual'!AA8</f>
        <v>0</v>
      </c>
      <c r="P7" s="53">
        <f t="shared" si="0"/>
        <v>0</v>
      </c>
    </row>
    <row r="8" spans="3:16" ht="23.25" customHeight="1">
      <c r="C8" s="42" t="s">
        <v>74</v>
      </c>
      <c r="D8" s="43">
        <f>'Focus Product Plan vs Actual'!E9</f>
        <v>24000</v>
      </c>
      <c r="E8" s="19">
        <f>'Focus Product Plan vs Actual'!G9</f>
        <v>0.96</v>
      </c>
      <c r="F8" s="19">
        <f>'Focus Product Plan vs Actual'!I9</f>
        <v>48000</v>
      </c>
      <c r="G8" s="19">
        <f>'Focus Product Plan vs Actual'!K9</f>
        <v>4800</v>
      </c>
      <c r="H8" s="19">
        <f>'Focus Product Plan vs Actual'!M9</f>
        <v>0</v>
      </c>
      <c r="I8" s="19">
        <f>'Focus Product Plan vs Actual'!O9</f>
        <v>0</v>
      </c>
      <c r="J8" s="19">
        <f>'Focus Product Plan vs Actual'!Q9</f>
        <v>0</v>
      </c>
      <c r="K8" s="19">
        <f>'Focus Product Plan vs Actual'!S9</f>
        <v>0</v>
      </c>
      <c r="L8" s="19">
        <f>'Focus Product Plan vs Actual'!U9</f>
        <v>0</v>
      </c>
      <c r="M8" s="19">
        <f>'Focus Product Plan vs Actual'!W9</f>
        <v>0</v>
      </c>
      <c r="N8" s="19">
        <f>'Focus Product Plan vs Actual'!Y9</f>
        <v>0</v>
      </c>
      <c r="O8" s="19">
        <f>'Focus Product Plan vs Actual'!AA9</f>
        <v>0</v>
      </c>
      <c r="P8" s="53">
        <f t="shared" si="0"/>
        <v>76800.960000000006</v>
      </c>
    </row>
    <row r="9" spans="3:16" ht="23.25" customHeight="1">
      <c r="C9" s="42" t="s">
        <v>75</v>
      </c>
      <c r="D9" s="43">
        <f>'Focus Product Plan vs Actual'!E10</f>
        <v>140</v>
      </c>
      <c r="E9" s="19">
        <f>'Focus Product Plan vs Actual'!G10</f>
        <v>0</v>
      </c>
      <c r="F9" s="19">
        <f>'Focus Product Plan vs Actual'!I10</f>
        <v>140</v>
      </c>
      <c r="G9" s="19">
        <f>'Focus Product Plan vs Actual'!K10</f>
        <v>280</v>
      </c>
      <c r="H9" s="19">
        <f>'Focus Product Plan vs Actual'!M10</f>
        <v>0</v>
      </c>
      <c r="I9" s="19">
        <f>'Focus Product Plan vs Actual'!O10</f>
        <v>0</v>
      </c>
      <c r="J9" s="19">
        <f>'Focus Product Plan vs Actual'!Q10</f>
        <v>0</v>
      </c>
      <c r="K9" s="19">
        <f>'Focus Product Plan vs Actual'!S10</f>
        <v>0</v>
      </c>
      <c r="L9" s="19">
        <f>'Focus Product Plan vs Actual'!U10</f>
        <v>0</v>
      </c>
      <c r="M9" s="19">
        <f>'Focus Product Plan vs Actual'!W10</f>
        <v>0</v>
      </c>
      <c r="N9" s="19">
        <f>'Focus Product Plan vs Actual'!Y10</f>
        <v>0</v>
      </c>
      <c r="O9" s="19">
        <f>'Focus Product Plan vs Actual'!AA10</f>
        <v>0</v>
      </c>
      <c r="P9" s="53">
        <f t="shared" si="0"/>
        <v>560</v>
      </c>
    </row>
    <row r="10" spans="3:16" ht="23.25" customHeight="1">
      <c r="C10" s="42" t="s">
        <v>76</v>
      </c>
      <c r="D10" s="43">
        <f>'Focus Product Plan vs Actual'!E11</f>
        <v>56</v>
      </c>
      <c r="E10" s="19">
        <f>'Focus Product Plan vs Actual'!G11</f>
        <v>7.8399999999999997E-2</v>
      </c>
      <c r="F10" s="19">
        <f>'Focus Product Plan vs Actual'!I11</f>
        <v>280</v>
      </c>
      <c r="G10" s="19">
        <f>'Focus Product Plan vs Actual'!K11</f>
        <v>420</v>
      </c>
      <c r="H10" s="19">
        <f>'Focus Product Plan vs Actual'!M11</f>
        <v>0</v>
      </c>
      <c r="I10" s="19">
        <f>'Focus Product Plan vs Actual'!O11</f>
        <v>0</v>
      </c>
      <c r="J10" s="19">
        <f>'Focus Product Plan vs Actual'!Q11</f>
        <v>0</v>
      </c>
      <c r="K10" s="19">
        <f>'Focus Product Plan vs Actual'!S11</f>
        <v>0</v>
      </c>
      <c r="L10" s="19">
        <f>'Focus Product Plan vs Actual'!U11</f>
        <v>0</v>
      </c>
      <c r="M10" s="19">
        <f>'Focus Product Plan vs Actual'!W11</f>
        <v>0</v>
      </c>
      <c r="N10" s="19">
        <f>'Focus Product Plan vs Actual'!Y11</f>
        <v>0</v>
      </c>
      <c r="O10" s="19">
        <f>'Focus Product Plan vs Actual'!AA11</f>
        <v>0</v>
      </c>
      <c r="P10" s="53">
        <f t="shared" si="0"/>
        <v>756.07839999999999</v>
      </c>
    </row>
    <row r="11" spans="3:16" ht="23.25" customHeight="1">
      <c r="C11" s="42" t="s">
        <v>77</v>
      </c>
      <c r="D11" s="43">
        <f>'Focus Product Plan vs Actual'!E12</f>
        <v>0</v>
      </c>
      <c r="E11" s="19">
        <f>'Focus Product Plan vs Actual'!G12</f>
        <v>0</v>
      </c>
      <c r="F11" s="19">
        <f>'Focus Product Plan vs Actual'!I12</f>
        <v>0</v>
      </c>
      <c r="G11" s="19">
        <f>'Focus Product Plan vs Actual'!K12</f>
        <v>0</v>
      </c>
      <c r="H11" s="19">
        <f>'Focus Product Plan vs Actual'!M12</f>
        <v>0</v>
      </c>
      <c r="I11" s="19">
        <f>'Focus Product Plan vs Actual'!O12</f>
        <v>0</v>
      </c>
      <c r="J11" s="19">
        <f>'Focus Product Plan vs Actual'!Q12</f>
        <v>0</v>
      </c>
      <c r="K11" s="19">
        <f>'Focus Product Plan vs Actual'!S12</f>
        <v>0</v>
      </c>
      <c r="L11" s="19">
        <f>'Focus Product Plan vs Actual'!U12</f>
        <v>0</v>
      </c>
      <c r="M11" s="19">
        <f>'Focus Product Plan vs Actual'!W12</f>
        <v>0</v>
      </c>
      <c r="N11" s="19">
        <f>'Focus Product Plan vs Actual'!Y12</f>
        <v>0</v>
      </c>
      <c r="O11" s="19">
        <f>'Focus Product Plan vs Actual'!AA12</f>
        <v>0</v>
      </c>
      <c r="P11" s="53">
        <f t="shared" si="0"/>
        <v>0</v>
      </c>
    </row>
    <row r="12" spans="3:16" ht="23.25" customHeight="1">
      <c r="C12" s="44" t="s">
        <v>78</v>
      </c>
      <c r="D12" s="45">
        <f>'Focus Product Plan vs Actual'!E13</f>
        <v>0</v>
      </c>
      <c r="E12" s="26">
        <f>'Focus Product Plan vs Actual'!G13</f>
        <v>0</v>
      </c>
      <c r="F12" s="26">
        <f>'Focus Product Plan vs Actual'!I13</f>
        <v>0</v>
      </c>
      <c r="G12" s="26">
        <f>'Focus Product Plan vs Actual'!K13</f>
        <v>0</v>
      </c>
      <c r="H12" s="26">
        <f>'Focus Product Plan vs Actual'!M13</f>
        <v>0</v>
      </c>
      <c r="I12" s="26">
        <f>'Focus Product Plan vs Actual'!O13</f>
        <v>0</v>
      </c>
      <c r="J12" s="26">
        <f>'Focus Product Plan vs Actual'!Q13</f>
        <v>0</v>
      </c>
      <c r="K12" s="26">
        <f>'Focus Product Plan vs Actual'!S13</f>
        <v>0</v>
      </c>
      <c r="L12" s="26">
        <f>'Focus Product Plan vs Actual'!U13</f>
        <v>0</v>
      </c>
      <c r="M12" s="26">
        <f>'Focus Product Plan vs Actual'!W13</f>
        <v>0</v>
      </c>
      <c r="N12" s="26">
        <f>'Focus Product Plan vs Actual'!Y13</f>
        <v>0</v>
      </c>
      <c r="O12" s="26">
        <f>'Focus Product Plan vs Actual'!AA13</f>
        <v>0</v>
      </c>
      <c r="P12" s="54">
        <f t="shared" si="0"/>
        <v>0</v>
      </c>
    </row>
    <row r="15" spans="3:16" ht="27" customHeight="1">
      <c r="C15" s="46" t="s">
        <v>71</v>
      </c>
      <c r="D15" s="144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6"/>
    </row>
    <row r="16" spans="3:16" ht="27" customHeight="1">
      <c r="C16" s="47" t="s">
        <v>72</v>
      </c>
      <c r="D16" s="147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9"/>
    </row>
    <row r="17" spans="3:15" ht="27" customHeight="1">
      <c r="C17" s="48" t="s">
        <v>73</v>
      </c>
      <c r="D17" s="150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2"/>
    </row>
    <row r="18" spans="3:15" ht="27" customHeight="1">
      <c r="C18" s="47" t="s">
        <v>74</v>
      </c>
      <c r="D18" s="153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5"/>
    </row>
    <row r="19" spans="3:15" ht="27" customHeight="1">
      <c r="C19" s="48" t="s">
        <v>75</v>
      </c>
      <c r="D19" s="150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2"/>
    </row>
    <row r="20" spans="3:15" ht="27" customHeight="1">
      <c r="C20" s="47" t="s">
        <v>76</v>
      </c>
      <c r="D20" s="153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5"/>
    </row>
    <row r="21" spans="3:15" ht="27" customHeight="1">
      <c r="C21" s="48" t="s">
        <v>77</v>
      </c>
      <c r="D21" s="150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2"/>
    </row>
    <row r="22" spans="3:15" ht="27" customHeight="1">
      <c r="C22" s="49" t="s">
        <v>78</v>
      </c>
      <c r="D22" s="147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9"/>
    </row>
    <row r="23" spans="3:15">
      <c r="D23" s="50" t="s">
        <v>52</v>
      </c>
      <c r="E23" s="51" t="s">
        <v>53</v>
      </c>
      <c r="F23" s="51" t="s">
        <v>54</v>
      </c>
      <c r="G23" s="51" t="s">
        <v>55</v>
      </c>
      <c r="H23" s="51" t="s">
        <v>56</v>
      </c>
      <c r="I23" s="51" t="s">
        <v>57</v>
      </c>
      <c r="J23" s="51" t="s">
        <v>58</v>
      </c>
      <c r="K23" s="51" t="s">
        <v>59</v>
      </c>
      <c r="L23" s="51" t="s">
        <v>60</v>
      </c>
      <c r="M23" s="51" t="s">
        <v>61</v>
      </c>
      <c r="N23" s="51" t="s">
        <v>62</v>
      </c>
      <c r="O23" s="55" t="s">
        <v>63</v>
      </c>
    </row>
  </sheetData>
  <sheetProtection algorithmName="SHA-512" hashValue="e7gYCm+Utdp6puEdDnBcLOKUxf4b1oidKVvFngQTMr4aHYl897Tg4YA/abDCZ/ihKJDNU4adz18wH4UBzmQ3pw==" saltValue="yhjkKNncEVlAGZjbJiU9XA==" spinCount="100000" sheet="1" objects="1" scenarios="1"/>
  <mergeCells count="10">
    <mergeCell ref="D19:O19"/>
    <mergeCell ref="D20:O20"/>
    <mergeCell ref="D21:O21"/>
    <mergeCell ref="D22:O22"/>
    <mergeCell ref="C3:C4"/>
    <mergeCell ref="D3:P3"/>
    <mergeCell ref="D15:O15"/>
    <mergeCell ref="D16:O16"/>
    <mergeCell ref="D17:O17"/>
    <mergeCell ref="D18:O18"/>
  </mergeCells>
  <conditionalFormatting sqref="D5:O12">
    <cfRule type="containsBlanks" dxfId="1" priority="1">
      <formula>LEN(TRIM(D5))=0</formula>
    </cfRule>
  </conditionalFormatting>
  <pageMargins left="0.7" right="0.7" top="0.75" bottom="0.75" header="0.3" footer="0.3"/>
  <customProperties>
    <customPr name="_pios_id" r:id="rId1"/>
  </customProperties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'Focus Product Sales '!D12:O12</xm:f>
              <xm:sqref>D22</xm:sqref>
            </x14:sparkline>
          </x14:sparklines>
        </x14:sparklineGroup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'Focus Product Sales '!D5:O5</xm:f>
              <xm:sqref>D15</xm:sqref>
            </x14:sparkline>
          </x14:sparklines>
        </x14:sparklineGroup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'Focus Product Sales '!D8:O8</xm:f>
              <xm:sqref>D18</xm:sqref>
            </x14:sparkline>
          </x14:sparklines>
        </x14:sparklineGroup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'Focus Product Sales '!D9:O9</xm:f>
              <xm:sqref>D19</xm:sqref>
            </x14:sparkline>
          </x14:sparklines>
        </x14:sparklineGroup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'Focus Product Sales '!D11:O11</xm:f>
              <xm:sqref>D21</xm:sqref>
            </x14:sparkline>
          </x14:sparklines>
        </x14:sparklineGroup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'Focus Product Sales '!D10:O10</xm:f>
              <xm:sqref>D20</xm:sqref>
            </x14:sparkline>
          </x14:sparklines>
        </x14:sparklineGroup>
        <x14:sparklineGroup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'Focus Product Sales '!D6:O6</xm:f>
              <xm:sqref>D16</xm:sqref>
            </x14:sparkline>
            <x14:sparkline>
              <xm:f>'Focus Product Sales '!D7:O7</xm:f>
              <xm:sqref>D17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P5"/>
  <sheetViews>
    <sheetView showGridLines="0" topLeftCell="A8" workbookViewId="0">
      <selection activeCell="F22" sqref="F22:F28"/>
    </sheetView>
  </sheetViews>
  <sheetFormatPr defaultColWidth="9.140625" defaultRowHeight="15"/>
  <cols>
    <col min="1" max="16384" width="9.140625" style="28"/>
  </cols>
  <sheetData>
    <row r="2" spans="3:16" ht="15.75" customHeight="1">
      <c r="C2" s="159" t="s">
        <v>79</v>
      </c>
      <c r="D2" s="123" t="s">
        <v>51</v>
      </c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58"/>
      <c r="P2" s="36"/>
    </row>
    <row r="3" spans="3:16">
      <c r="C3" s="160"/>
      <c r="D3" s="29" t="s">
        <v>52</v>
      </c>
      <c r="E3" s="30" t="s">
        <v>53</v>
      </c>
      <c r="F3" s="30" t="s">
        <v>54</v>
      </c>
      <c r="G3" s="30" t="s">
        <v>55</v>
      </c>
      <c r="H3" s="30" t="s">
        <v>56</v>
      </c>
      <c r="I3" s="30" t="s">
        <v>57</v>
      </c>
      <c r="J3" s="30" t="s">
        <v>58</v>
      </c>
      <c r="K3" s="30" t="s">
        <v>59</v>
      </c>
      <c r="L3" s="30" t="s">
        <v>60</v>
      </c>
      <c r="M3" s="30" t="s">
        <v>61</v>
      </c>
      <c r="N3" s="30" t="s">
        <v>62</v>
      </c>
      <c r="O3" s="30" t="s">
        <v>63</v>
      </c>
      <c r="P3" s="37" t="s">
        <v>48</v>
      </c>
    </row>
    <row r="4" spans="3:16" ht="22.5" customHeight="1">
      <c r="C4" s="31" t="s">
        <v>80</v>
      </c>
      <c r="D4" s="32">
        <f>SUM('Sales Analysis'!E16:E17)</f>
        <v>0</v>
      </c>
      <c r="E4" s="33">
        <f>SUM('Sales Analysis'!F16:F17)</f>
        <v>5.94</v>
      </c>
      <c r="F4" s="33">
        <f>SUM('Sales Analysis'!G16:G17)</f>
        <v>0</v>
      </c>
      <c r="G4" s="33">
        <f>SUM('Sales Analysis'!H16:H17)</f>
        <v>10.74</v>
      </c>
      <c r="H4" s="33">
        <f>SUM('Sales Analysis'!I16:I17)</f>
        <v>0</v>
      </c>
      <c r="I4" s="33">
        <f>SUM('Sales Analysis'!J16:J17)</f>
        <v>0</v>
      </c>
      <c r="J4" s="33">
        <f>SUM('Sales Analysis'!K16:K17)</f>
        <v>0</v>
      </c>
      <c r="K4" s="33">
        <f>SUM('Sales Analysis'!L16:L17)</f>
        <v>0</v>
      </c>
      <c r="L4" s="33">
        <f>SUM('Sales Analysis'!M16:M17)</f>
        <v>0</v>
      </c>
      <c r="M4" s="33">
        <f>SUM('Sales Analysis'!N16:N17)</f>
        <v>0</v>
      </c>
      <c r="N4" s="33">
        <f>SUM('Sales Analysis'!O16:O17)</f>
        <v>0</v>
      </c>
      <c r="O4" s="33">
        <f>SUM('Sales Analysis'!P16:P17)</f>
        <v>0</v>
      </c>
      <c r="P4" s="38">
        <f>SUM('Sales Analysis'!Q16:Q17)</f>
        <v>16.68</v>
      </c>
    </row>
    <row r="5" spans="3:16" ht="22.5" customHeight="1">
      <c r="C5" s="34" t="s">
        <v>81</v>
      </c>
      <c r="D5" s="35">
        <f>SUM('Sales Analysis'!E18:E19)</f>
        <v>0</v>
      </c>
      <c r="E5" s="26">
        <f>SUM('Sales Analysis'!F18:F19)</f>
        <v>3.32</v>
      </c>
      <c r="F5" s="26">
        <f>SUM('Sales Analysis'!G18:G19)</f>
        <v>0</v>
      </c>
      <c r="G5" s="26">
        <f>SUM('Sales Analysis'!H18:H19)</f>
        <v>4.6100000000000003</v>
      </c>
      <c r="H5" s="26">
        <f>SUM('Sales Analysis'!I18:I19)</f>
        <v>0</v>
      </c>
      <c r="I5" s="26">
        <f>SUM('Sales Analysis'!J18:J19)</f>
        <v>0</v>
      </c>
      <c r="J5" s="26">
        <f>SUM('Sales Analysis'!K18:K19)</f>
        <v>0</v>
      </c>
      <c r="K5" s="26">
        <f>SUM('Sales Analysis'!L18:L19)</f>
        <v>0</v>
      </c>
      <c r="L5" s="26">
        <f>SUM('Sales Analysis'!M18:M19)</f>
        <v>0</v>
      </c>
      <c r="M5" s="26">
        <f>SUM('Sales Analysis'!N18:N19)</f>
        <v>0</v>
      </c>
      <c r="N5" s="26">
        <f>SUM('Sales Analysis'!O18:O19)</f>
        <v>0</v>
      </c>
      <c r="O5" s="26">
        <f>SUM('Sales Analysis'!P18:P19)</f>
        <v>0</v>
      </c>
      <c r="P5" s="27">
        <f>SUM('Sales Analysis'!Q18:Q19)</f>
        <v>7.93</v>
      </c>
    </row>
  </sheetData>
  <sheetProtection algorithmName="SHA-512" hashValue="tBXlFCiBfsVQLvAiF+cf0NNNIDgezsPzki4dZzLsTZtsSfV3C636XquRaJLi9W509g3AgkVq7Jx8B4yD/ANO3g==" saltValue="4dFWKTcruQV8DP967JEJzw==" spinCount="100000" sheet="1" objects="1" scenarios="1"/>
  <mergeCells count="2">
    <mergeCell ref="D2:O2"/>
    <mergeCell ref="C2:C3"/>
  </mergeCells>
  <pageMargins left="0.7" right="0.7" top="0.75" bottom="0.75" header="0.3" footer="0.3"/>
  <customProperties>
    <customPr name="_pios_id" r:id="rId1"/>
  </customPropertie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200"/>
  <sheetViews>
    <sheetView showGridLines="0" topLeftCell="A3" workbookViewId="0">
      <selection activeCell="E9" sqref="E9"/>
    </sheetView>
  </sheetViews>
  <sheetFormatPr defaultColWidth="9" defaultRowHeight="15"/>
  <cols>
    <col min="3" max="3" width="47.85546875" customWidth="1"/>
    <col min="4" max="4" width="15.85546875" customWidth="1"/>
  </cols>
  <sheetData>
    <row r="1" spans="3:13">
      <c r="J1" s="21" t="str">
        <f>E4</f>
        <v>IV NH</v>
      </c>
      <c r="K1" s="21" t="str">
        <f t="shared" ref="K1:M1" si="0">F4</f>
        <v>SVP</v>
      </c>
      <c r="L1" s="21" t="str">
        <f t="shared" si="0"/>
        <v>UniBag</v>
      </c>
      <c r="M1" s="21" t="str">
        <f t="shared" si="0"/>
        <v>Flexidrip</v>
      </c>
    </row>
    <row r="2" spans="3:13">
      <c r="J2" s="22">
        <f>E3</f>
        <v>18.329999999999998</v>
      </c>
      <c r="K2" s="22">
        <f t="shared" ref="K2:M2" si="1">F3</f>
        <v>0</v>
      </c>
      <c r="L2" s="22">
        <f t="shared" si="1"/>
        <v>0</v>
      </c>
      <c r="M2" s="22">
        <f t="shared" si="1"/>
        <v>0</v>
      </c>
    </row>
    <row r="3" spans="3:13">
      <c r="C3" s="12" t="s">
        <v>82</v>
      </c>
      <c r="E3" s="13">
        <f>SUBTOTAL(109,E5:E200)</f>
        <v>18.329999999999998</v>
      </c>
      <c r="F3" s="13">
        <f>SUBTOTAL(109,F5:F200)</f>
        <v>0</v>
      </c>
      <c r="G3" s="13">
        <f>SUBTOTAL(109,G5:G200)</f>
        <v>0</v>
      </c>
      <c r="H3" s="13">
        <f>SUBTOTAL(109,H5:H200)</f>
        <v>0</v>
      </c>
    </row>
    <row r="4" spans="3:13">
      <c r="C4" s="14" t="s">
        <v>83</v>
      </c>
      <c r="D4" s="15" t="s">
        <v>84</v>
      </c>
      <c r="E4" s="15" t="s">
        <v>65</v>
      </c>
      <c r="F4" s="15" t="s">
        <v>45</v>
      </c>
      <c r="G4" s="15" t="s">
        <v>46</v>
      </c>
      <c r="H4" s="16" t="s">
        <v>47</v>
      </c>
    </row>
    <row r="5" spans="3:13">
      <c r="C5" s="17" t="s">
        <v>85</v>
      </c>
      <c r="D5" s="18" t="s">
        <v>86</v>
      </c>
      <c r="E5" s="19">
        <v>5.8</v>
      </c>
      <c r="F5" s="19">
        <v>0</v>
      </c>
      <c r="G5" s="19">
        <v>0</v>
      </c>
      <c r="H5" s="20">
        <v>0</v>
      </c>
      <c r="J5" t="s">
        <v>87</v>
      </c>
    </row>
    <row r="6" spans="3:13">
      <c r="C6" s="17" t="s">
        <v>88</v>
      </c>
      <c r="D6" s="18" t="s">
        <v>89</v>
      </c>
      <c r="E6" s="19">
        <v>2.0299999999999998</v>
      </c>
      <c r="F6" s="19">
        <v>0</v>
      </c>
      <c r="G6" s="19">
        <v>0</v>
      </c>
      <c r="H6" s="20">
        <v>0</v>
      </c>
      <c r="J6" s="23">
        <f>SUM(E3:H3)</f>
        <v>18.329999999999998</v>
      </c>
    </row>
    <row r="7" spans="3:13">
      <c r="C7" s="17" t="s">
        <v>90</v>
      </c>
      <c r="D7" s="18" t="s">
        <v>89</v>
      </c>
      <c r="E7" s="19">
        <v>5.2</v>
      </c>
      <c r="F7" s="19"/>
      <c r="G7" s="19"/>
      <c r="H7" s="20"/>
      <c r="J7" t="s">
        <v>91</v>
      </c>
    </row>
    <row r="8" spans="3:13">
      <c r="C8" s="17" t="s">
        <v>92</v>
      </c>
      <c r="D8" s="18" t="s">
        <v>93</v>
      </c>
      <c r="E8" s="19">
        <v>3.8</v>
      </c>
      <c r="F8" s="19"/>
      <c r="G8" s="19"/>
      <c r="H8" s="20"/>
      <c r="J8" s="23">
        <f>SUM(E3:F3)</f>
        <v>18.329999999999998</v>
      </c>
    </row>
    <row r="9" spans="3:13">
      <c r="C9" s="17" t="s">
        <v>94</v>
      </c>
      <c r="D9" s="18" t="s">
        <v>95</v>
      </c>
      <c r="E9" s="19">
        <v>1.5</v>
      </c>
      <c r="F9" s="19"/>
      <c r="G9" s="19"/>
      <c r="H9" s="20"/>
      <c r="J9" t="s">
        <v>96</v>
      </c>
    </row>
    <row r="10" spans="3:13">
      <c r="C10" s="17"/>
      <c r="D10" s="18"/>
      <c r="E10" s="19"/>
      <c r="F10" s="19"/>
      <c r="G10" s="19"/>
      <c r="H10" s="20"/>
      <c r="J10" s="23">
        <f>SUM(G3:H3)</f>
        <v>0</v>
      </c>
    </row>
    <row r="11" spans="3:13">
      <c r="C11" s="17"/>
      <c r="D11" s="18"/>
      <c r="E11" s="19"/>
      <c r="F11" s="19"/>
      <c r="G11" s="19"/>
      <c r="H11" s="20"/>
    </row>
    <row r="12" spans="3:13">
      <c r="C12" s="17"/>
      <c r="D12" s="18"/>
      <c r="E12" s="19"/>
      <c r="F12" s="19"/>
      <c r="G12" s="19"/>
      <c r="H12" s="20"/>
    </row>
    <row r="13" spans="3:13">
      <c r="C13" s="17"/>
      <c r="D13" s="18"/>
      <c r="E13" s="19"/>
      <c r="F13" s="19"/>
      <c r="G13" s="19"/>
      <c r="H13" s="20"/>
    </row>
    <row r="14" spans="3:13">
      <c r="C14" s="17"/>
      <c r="D14" s="18"/>
      <c r="E14" s="19"/>
      <c r="F14" s="19"/>
      <c r="G14" s="19"/>
      <c r="H14" s="20"/>
    </row>
    <row r="15" spans="3:13">
      <c r="C15" s="17"/>
      <c r="D15" s="18"/>
      <c r="E15" s="19"/>
      <c r="F15" s="19"/>
      <c r="G15" s="19"/>
      <c r="H15" s="20"/>
    </row>
    <row r="16" spans="3:13">
      <c r="C16" s="17"/>
      <c r="D16" s="18"/>
      <c r="E16" s="19"/>
      <c r="F16" s="19"/>
      <c r="G16" s="19"/>
      <c r="H16" s="20"/>
    </row>
    <row r="17" spans="3:8">
      <c r="C17" s="17"/>
      <c r="D17" s="18"/>
      <c r="E17" s="19"/>
      <c r="F17" s="19"/>
      <c r="G17" s="19"/>
      <c r="H17" s="20"/>
    </row>
    <row r="18" spans="3:8">
      <c r="C18" s="17"/>
      <c r="D18" s="18"/>
      <c r="E18" s="19"/>
      <c r="F18" s="19"/>
      <c r="G18" s="19"/>
      <c r="H18" s="20"/>
    </row>
    <row r="19" spans="3:8">
      <c r="C19" s="17"/>
      <c r="D19" s="18"/>
      <c r="E19" s="19"/>
      <c r="F19" s="19"/>
      <c r="G19" s="19"/>
      <c r="H19" s="20"/>
    </row>
    <row r="20" spans="3:8">
      <c r="C20" s="17"/>
      <c r="D20" s="18"/>
      <c r="E20" s="19"/>
      <c r="F20" s="19"/>
      <c r="G20" s="19"/>
      <c r="H20" s="20"/>
    </row>
    <row r="21" spans="3:8">
      <c r="C21" s="17"/>
      <c r="D21" s="18"/>
      <c r="E21" s="19"/>
      <c r="F21" s="19"/>
      <c r="G21" s="19"/>
      <c r="H21" s="20"/>
    </row>
    <row r="22" spans="3:8">
      <c r="C22" s="17"/>
      <c r="D22" s="18"/>
      <c r="E22" s="19"/>
      <c r="F22" s="19"/>
      <c r="G22" s="19"/>
      <c r="H22" s="20"/>
    </row>
    <row r="23" spans="3:8">
      <c r="C23" s="17"/>
      <c r="D23" s="18"/>
      <c r="E23" s="19"/>
      <c r="F23" s="19"/>
      <c r="G23" s="19"/>
      <c r="H23" s="20"/>
    </row>
    <row r="24" spans="3:8">
      <c r="C24" s="17"/>
      <c r="D24" s="18"/>
      <c r="E24" s="19"/>
      <c r="F24" s="19"/>
      <c r="G24" s="19"/>
      <c r="H24" s="20"/>
    </row>
    <row r="25" spans="3:8">
      <c r="C25" s="17"/>
      <c r="D25" s="18"/>
      <c r="E25" s="19"/>
      <c r="F25" s="19"/>
      <c r="G25" s="19"/>
      <c r="H25" s="20"/>
    </row>
    <row r="26" spans="3:8">
      <c r="C26" s="17"/>
      <c r="D26" s="18"/>
      <c r="E26" s="19"/>
      <c r="F26" s="19"/>
      <c r="G26" s="19"/>
      <c r="H26" s="20"/>
    </row>
    <row r="27" spans="3:8">
      <c r="C27" s="17"/>
      <c r="D27" s="18"/>
      <c r="E27" s="19"/>
      <c r="F27" s="19"/>
      <c r="G27" s="19"/>
      <c r="H27" s="20"/>
    </row>
    <row r="28" spans="3:8">
      <c r="C28" s="17"/>
      <c r="D28" s="18"/>
      <c r="E28" s="19"/>
      <c r="F28" s="19"/>
      <c r="G28" s="19"/>
      <c r="H28" s="20"/>
    </row>
    <row r="29" spans="3:8">
      <c r="C29" s="17"/>
      <c r="D29" s="18"/>
      <c r="E29" s="19"/>
      <c r="F29" s="19"/>
      <c r="G29" s="19"/>
      <c r="H29" s="20"/>
    </row>
    <row r="30" spans="3:8">
      <c r="C30" s="17"/>
      <c r="D30" s="18"/>
      <c r="E30" s="19"/>
      <c r="F30" s="19"/>
      <c r="G30" s="19"/>
      <c r="H30" s="20"/>
    </row>
    <row r="31" spans="3:8">
      <c r="C31" s="17"/>
      <c r="D31" s="18"/>
      <c r="E31" s="19"/>
      <c r="F31" s="19"/>
      <c r="G31" s="19"/>
      <c r="H31" s="20"/>
    </row>
    <row r="32" spans="3:8">
      <c r="C32" s="17"/>
      <c r="D32" s="18"/>
      <c r="E32" s="19"/>
      <c r="F32" s="19"/>
      <c r="G32" s="19"/>
      <c r="H32" s="20"/>
    </row>
    <row r="33" spans="3:8">
      <c r="C33" s="17"/>
      <c r="D33" s="18"/>
      <c r="E33" s="19"/>
      <c r="F33" s="19"/>
      <c r="G33" s="19"/>
      <c r="H33" s="20"/>
    </row>
    <row r="34" spans="3:8">
      <c r="C34" s="17"/>
      <c r="D34" s="18"/>
      <c r="E34" s="19"/>
      <c r="F34" s="19"/>
      <c r="G34" s="19"/>
      <c r="H34" s="20"/>
    </row>
    <row r="35" spans="3:8">
      <c r="C35" s="17"/>
      <c r="D35" s="18"/>
      <c r="E35" s="19"/>
      <c r="F35" s="19"/>
      <c r="G35" s="19"/>
      <c r="H35" s="20"/>
    </row>
    <row r="36" spans="3:8">
      <c r="C36" s="17"/>
      <c r="D36" s="18"/>
      <c r="E36" s="19"/>
      <c r="F36" s="19"/>
      <c r="G36" s="19"/>
      <c r="H36" s="20"/>
    </row>
    <row r="37" spans="3:8">
      <c r="C37" s="17"/>
      <c r="D37" s="18"/>
      <c r="E37" s="19"/>
      <c r="F37" s="19"/>
      <c r="G37" s="19"/>
      <c r="H37" s="20"/>
    </row>
    <row r="38" spans="3:8">
      <c r="C38" s="17"/>
      <c r="D38" s="18"/>
      <c r="E38" s="19"/>
      <c r="F38" s="19"/>
      <c r="G38" s="19"/>
      <c r="H38" s="20"/>
    </row>
    <row r="39" spans="3:8">
      <c r="C39" s="17"/>
      <c r="D39" s="18"/>
      <c r="E39" s="19"/>
      <c r="F39" s="19"/>
      <c r="G39" s="19"/>
      <c r="H39" s="20"/>
    </row>
    <row r="40" spans="3:8">
      <c r="C40" s="17"/>
      <c r="D40" s="18"/>
      <c r="E40" s="19"/>
      <c r="F40" s="19"/>
      <c r="G40" s="19"/>
      <c r="H40" s="20"/>
    </row>
    <row r="41" spans="3:8">
      <c r="C41" s="17"/>
      <c r="D41" s="18"/>
      <c r="E41" s="19"/>
      <c r="F41" s="19"/>
      <c r="G41" s="19"/>
      <c r="H41" s="20"/>
    </row>
    <row r="42" spans="3:8">
      <c r="C42" s="17"/>
      <c r="D42" s="18"/>
      <c r="E42" s="19"/>
      <c r="F42" s="19"/>
      <c r="G42" s="19"/>
      <c r="H42" s="20"/>
    </row>
    <row r="43" spans="3:8">
      <c r="C43" s="17"/>
      <c r="D43" s="18"/>
      <c r="E43" s="19"/>
      <c r="F43" s="19"/>
      <c r="G43" s="19"/>
      <c r="H43" s="20"/>
    </row>
    <row r="44" spans="3:8">
      <c r="C44" s="17"/>
      <c r="D44" s="18"/>
      <c r="E44" s="19"/>
      <c r="F44" s="19"/>
      <c r="G44" s="19"/>
      <c r="H44" s="20"/>
    </row>
    <row r="45" spans="3:8">
      <c r="C45" s="17"/>
      <c r="D45" s="18"/>
      <c r="E45" s="19"/>
      <c r="F45" s="19"/>
      <c r="G45" s="19"/>
      <c r="H45" s="20"/>
    </row>
    <row r="46" spans="3:8">
      <c r="C46" s="17"/>
      <c r="D46" s="18"/>
      <c r="E46" s="19"/>
      <c r="F46" s="19"/>
      <c r="G46" s="19"/>
      <c r="H46" s="20"/>
    </row>
    <row r="47" spans="3:8">
      <c r="C47" s="17"/>
      <c r="D47" s="18"/>
      <c r="E47" s="19"/>
      <c r="F47" s="19"/>
      <c r="G47" s="19"/>
      <c r="H47" s="20"/>
    </row>
    <row r="48" spans="3:8">
      <c r="C48" s="17"/>
      <c r="D48" s="18"/>
      <c r="E48" s="19"/>
      <c r="F48" s="19"/>
      <c r="G48" s="19"/>
      <c r="H48" s="20"/>
    </row>
    <row r="49" spans="3:8">
      <c r="C49" s="17"/>
      <c r="D49" s="18"/>
      <c r="E49" s="19"/>
      <c r="F49" s="19"/>
      <c r="G49" s="19"/>
      <c r="H49" s="20"/>
    </row>
    <row r="50" spans="3:8">
      <c r="C50" s="17"/>
      <c r="D50" s="18"/>
      <c r="E50" s="19"/>
      <c r="F50" s="19"/>
      <c r="G50" s="19"/>
      <c r="H50" s="20"/>
    </row>
    <row r="51" spans="3:8">
      <c r="C51" s="17"/>
      <c r="D51" s="18"/>
      <c r="E51" s="19"/>
      <c r="F51" s="19"/>
      <c r="G51" s="19"/>
      <c r="H51" s="20"/>
    </row>
    <row r="52" spans="3:8">
      <c r="C52" s="17"/>
      <c r="D52" s="18"/>
      <c r="E52" s="19"/>
      <c r="F52" s="19"/>
      <c r="G52" s="19"/>
      <c r="H52" s="20"/>
    </row>
    <row r="53" spans="3:8">
      <c r="C53" s="17"/>
      <c r="D53" s="18"/>
      <c r="E53" s="19"/>
      <c r="F53" s="19"/>
      <c r="G53" s="19"/>
      <c r="H53" s="20"/>
    </row>
    <row r="54" spans="3:8">
      <c r="C54" s="17"/>
      <c r="D54" s="18"/>
      <c r="E54" s="19"/>
      <c r="F54" s="19"/>
      <c r="G54" s="19"/>
      <c r="H54" s="20"/>
    </row>
    <row r="55" spans="3:8">
      <c r="C55" s="17"/>
      <c r="D55" s="18"/>
      <c r="E55" s="19"/>
      <c r="F55" s="19"/>
      <c r="G55" s="19"/>
      <c r="H55" s="20"/>
    </row>
    <row r="56" spans="3:8">
      <c r="C56" s="17"/>
      <c r="D56" s="18"/>
      <c r="E56" s="19"/>
      <c r="F56" s="19"/>
      <c r="G56" s="19"/>
      <c r="H56" s="20"/>
    </row>
    <row r="57" spans="3:8">
      <c r="C57" s="17"/>
      <c r="D57" s="18"/>
      <c r="E57" s="19"/>
      <c r="F57" s="19"/>
      <c r="G57" s="19"/>
      <c r="H57" s="20"/>
    </row>
    <row r="58" spans="3:8">
      <c r="C58" s="17"/>
      <c r="D58" s="18"/>
      <c r="E58" s="19"/>
      <c r="F58" s="19"/>
      <c r="G58" s="19"/>
      <c r="H58" s="20"/>
    </row>
    <row r="59" spans="3:8">
      <c r="C59" s="17"/>
      <c r="D59" s="18"/>
      <c r="E59" s="19"/>
      <c r="F59" s="19"/>
      <c r="G59" s="19"/>
      <c r="H59" s="20"/>
    </row>
    <row r="60" spans="3:8">
      <c r="C60" s="17"/>
      <c r="D60" s="18"/>
      <c r="E60" s="19"/>
      <c r="F60" s="19"/>
      <c r="G60" s="19"/>
      <c r="H60" s="20"/>
    </row>
    <row r="61" spans="3:8">
      <c r="C61" s="17"/>
      <c r="D61" s="18"/>
      <c r="E61" s="19"/>
      <c r="F61" s="19"/>
      <c r="G61" s="19"/>
      <c r="H61" s="20"/>
    </row>
    <row r="62" spans="3:8">
      <c r="C62" s="17"/>
      <c r="D62" s="18"/>
      <c r="E62" s="19"/>
      <c r="F62" s="19"/>
      <c r="G62" s="19"/>
      <c r="H62" s="20"/>
    </row>
    <row r="63" spans="3:8">
      <c r="C63" s="17"/>
      <c r="D63" s="18"/>
      <c r="E63" s="19"/>
      <c r="F63" s="19"/>
      <c r="G63" s="19"/>
      <c r="H63" s="20"/>
    </row>
    <row r="64" spans="3:8">
      <c r="C64" s="17"/>
      <c r="D64" s="18"/>
      <c r="E64" s="19"/>
      <c r="F64" s="19"/>
      <c r="G64" s="19"/>
      <c r="H64" s="20"/>
    </row>
    <row r="65" spans="3:8">
      <c r="C65" s="17"/>
      <c r="D65" s="18"/>
      <c r="E65" s="19"/>
      <c r="F65" s="19"/>
      <c r="G65" s="19"/>
      <c r="H65" s="20"/>
    </row>
    <row r="66" spans="3:8">
      <c r="C66" s="17"/>
      <c r="D66" s="18"/>
      <c r="E66" s="19"/>
      <c r="F66" s="19"/>
      <c r="G66" s="19"/>
      <c r="H66" s="20"/>
    </row>
    <row r="67" spans="3:8">
      <c r="C67" s="17"/>
      <c r="D67" s="18"/>
      <c r="E67" s="19"/>
      <c r="F67" s="19"/>
      <c r="G67" s="19"/>
      <c r="H67" s="20"/>
    </row>
    <row r="68" spans="3:8">
      <c r="C68" s="17"/>
      <c r="D68" s="18"/>
      <c r="E68" s="19"/>
      <c r="F68" s="19"/>
      <c r="G68" s="19"/>
      <c r="H68" s="20"/>
    </row>
    <row r="69" spans="3:8">
      <c r="C69" s="17"/>
      <c r="D69" s="18"/>
      <c r="E69" s="19"/>
      <c r="F69" s="19"/>
      <c r="G69" s="19"/>
      <c r="H69" s="20"/>
    </row>
    <row r="70" spans="3:8">
      <c r="C70" s="17"/>
      <c r="D70" s="18"/>
      <c r="E70" s="19"/>
      <c r="F70" s="19"/>
      <c r="G70" s="19"/>
      <c r="H70" s="20"/>
    </row>
    <row r="71" spans="3:8">
      <c r="C71" s="17"/>
      <c r="D71" s="18"/>
      <c r="E71" s="19"/>
      <c r="F71" s="19"/>
      <c r="G71" s="19"/>
      <c r="H71" s="20"/>
    </row>
    <row r="72" spans="3:8">
      <c r="C72" s="17"/>
      <c r="D72" s="18"/>
      <c r="E72" s="19"/>
      <c r="F72" s="19"/>
      <c r="G72" s="19"/>
      <c r="H72" s="20"/>
    </row>
    <row r="73" spans="3:8">
      <c r="C73" s="17"/>
      <c r="D73" s="18"/>
      <c r="E73" s="19"/>
      <c r="F73" s="19"/>
      <c r="G73" s="19"/>
      <c r="H73" s="20"/>
    </row>
    <row r="74" spans="3:8">
      <c r="C74" s="17"/>
      <c r="D74" s="18"/>
      <c r="E74" s="19"/>
      <c r="F74" s="19"/>
      <c r="G74" s="19"/>
      <c r="H74" s="20"/>
    </row>
    <row r="75" spans="3:8">
      <c r="C75" s="17"/>
      <c r="D75" s="18"/>
      <c r="E75" s="19"/>
      <c r="F75" s="19"/>
      <c r="G75" s="19"/>
      <c r="H75" s="20"/>
    </row>
    <row r="76" spans="3:8">
      <c r="C76" s="17"/>
      <c r="D76" s="18"/>
      <c r="E76" s="19"/>
      <c r="F76" s="19"/>
      <c r="G76" s="19"/>
      <c r="H76" s="20"/>
    </row>
    <row r="77" spans="3:8">
      <c r="C77" s="17"/>
      <c r="D77" s="18"/>
      <c r="E77" s="19"/>
      <c r="F77" s="19"/>
      <c r="G77" s="19"/>
      <c r="H77" s="20"/>
    </row>
    <row r="78" spans="3:8">
      <c r="C78" s="17"/>
      <c r="D78" s="18"/>
      <c r="E78" s="19"/>
      <c r="F78" s="19"/>
      <c r="G78" s="19"/>
      <c r="H78" s="20"/>
    </row>
    <row r="79" spans="3:8">
      <c r="C79" s="17"/>
      <c r="D79" s="18"/>
      <c r="E79" s="19"/>
      <c r="F79" s="19"/>
      <c r="G79" s="19"/>
      <c r="H79" s="20"/>
    </row>
    <row r="80" spans="3:8">
      <c r="C80" s="17"/>
      <c r="D80" s="18"/>
      <c r="E80" s="19"/>
      <c r="F80" s="19"/>
      <c r="G80" s="19"/>
      <c r="H80" s="20"/>
    </row>
    <row r="81" spans="3:8">
      <c r="C81" s="17"/>
      <c r="D81" s="18"/>
      <c r="E81" s="19"/>
      <c r="F81" s="19"/>
      <c r="G81" s="19"/>
      <c r="H81" s="20"/>
    </row>
    <row r="82" spans="3:8">
      <c r="C82" s="17"/>
      <c r="D82" s="18"/>
      <c r="E82" s="19"/>
      <c r="F82" s="19"/>
      <c r="G82" s="19"/>
      <c r="H82" s="20"/>
    </row>
    <row r="83" spans="3:8">
      <c r="C83" s="17"/>
      <c r="D83" s="18"/>
      <c r="E83" s="19"/>
      <c r="F83" s="19"/>
      <c r="G83" s="19"/>
      <c r="H83" s="20"/>
    </row>
    <row r="84" spans="3:8">
      <c r="C84" s="17"/>
      <c r="D84" s="18"/>
      <c r="E84" s="19"/>
      <c r="F84" s="19"/>
      <c r="G84" s="19"/>
      <c r="H84" s="20"/>
    </row>
    <row r="85" spans="3:8">
      <c r="C85" s="17"/>
      <c r="D85" s="18"/>
      <c r="E85" s="19"/>
      <c r="F85" s="19"/>
      <c r="G85" s="19"/>
      <c r="H85" s="20"/>
    </row>
    <row r="86" spans="3:8">
      <c r="C86" s="17"/>
      <c r="D86" s="18"/>
      <c r="E86" s="19"/>
      <c r="F86" s="19"/>
      <c r="G86" s="19"/>
      <c r="H86" s="20"/>
    </row>
    <row r="87" spans="3:8">
      <c r="C87" s="17"/>
      <c r="D87" s="18"/>
      <c r="E87" s="19"/>
      <c r="F87" s="19"/>
      <c r="G87" s="19"/>
      <c r="H87" s="20"/>
    </row>
    <row r="88" spans="3:8">
      <c r="C88" s="17"/>
      <c r="D88" s="18"/>
      <c r="E88" s="19"/>
      <c r="F88" s="19"/>
      <c r="G88" s="19"/>
      <c r="H88" s="20"/>
    </row>
    <row r="89" spans="3:8">
      <c r="C89" s="17"/>
      <c r="D89" s="18"/>
      <c r="E89" s="19"/>
      <c r="F89" s="19"/>
      <c r="G89" s="19"/>
      <c r="H89" s="20"/>
    </row>
    <row r="90" spans="3:8">
      <c r="C90" s="17"/>
      <c r="D90" s="18"/>
      <c r="E90" s="19"/>
      <c r="F90" s="19"/>
      <c r="G90" s="19"/>
      <c r="H90" s="20"/>
    </row>
    <row r="91" spans="3:8">
      <c r="C91" s="17"/>
      <c r="D91" s="18"/>
      <c r="E91" s="19"/>
      <c r="F91" s="19"/>
      <c r="G91" s="19"/>
      <c r="H91" s="20"/>
    </row>
    <row r="92" spans="3:8">
      <c r="C92" s="17"/>
      <c r="D92" s="18"/>
      <c r="E92" s="19"/>
      <c r="F92" s="19"/>
      <c r="G92" s="19"/>
      <c r="H92" s="20"/>
    </row>
    <row r="93" spans="3:8">
      <c r="C93" s="17"/>
      <c r="D93" s="18"/>
      <c r="E93" s="19"/>
      <c r="F93" s="19"/>
      <c r="G93" s="19"/>
      <c r="H93" s="20"/>
    </row>
    <row r="94" spans="3:8">
      <c r="C94" s="17"/>
      <c r="D94" s="18"/>
      <c r="E94" s="19"/>
      <c r="F94" s="19"/>
      <c r="G94" s="19"/>
      <c r="H94" s="20"/>
    </row>
    <row r="95" spans="3:8">
      <c r="C95" s="17"/>
      <c r="D95" s="18"/>
      <c r="E95" s="19"/>
      <c r="F95" s="19"/>
      <c r="G95" s="19"/>
      <c r="H95" s="20"/>
    </row>
    <row r="96" spans="3:8">
      <c r="C96" s="17"/>
      <c r="D96" s="18"/>
      <c r="E96" s="19"/>
      <c r="F96" s="19"/>
      <c r="G96" s="19"/>
      <c r="H96" s="20"/>
    </row>
    <row r="97" spans="3:8">
      <c r="C97" s="17"/>
      <c r="D97" s="18"/>
      <c r="E97" s="19"/>
      <c r="F97" s="19"/>
      <c r="G97" s="19"/>
      <c r="H97" s="20"/>
    </row>
    <row r="98" spans="3:8">
      <c r="C98" s="17"/>
      <c r="D98" s="18"/>
      <c r="E98" s="19"/>
      <c r="F98" s="19"/>
      <c r="G98" s="19"/>
      <c r="H98" s="20"/>
    </row>
    <row r="99" spans="3:8">
      <c r="C99" s="17"/>
      <c r="D99" s="18"/>
      <c r="E99" s="19"/>
      <c r="F99" s="19"/>
      <c r="G99" s="19"/>
      <c r="H99" s="20"/>
    </row>
    <row r="100" spans="3:8">
      <c r="C100" s="17"/>
      <c r="D100" s="18"/>
      <c r="E100" s="19"/>
      <c r="F100" s="19"/>
      <c r="G100" s="19"/>
      <c r="H100" s="20"/>
    </row>
    <row r="101" spans="3:8">
      <c r="C101" s="17"/>
      <c r="D101" s="18"/>
      <c r="E101" s="19"/>
      <c r="F101" s="19"/>
      <c r="G101" s="19"/>
      <c r="H101" s="20"/>
    </row>
    <row r="102" spans="3:8">
      <c r="C102" s="17"/>
      <c r="D102" s="18"/>
      <c r="E102" s="19"/>
      <c r="F102" s="19"/>
      <c r="G102" s="19"/>
      <c r="H102" s="20"/>
    </row>
    <row r="103" spans="3:8">
      <c r="C103" s="17"/>
      <c r="D103" s="18"/>
      <c r="E103" s="19"/>
      <c r="F103" s="19"/>
      <c r="G103" s="19"/>
      <c r="H103" s="20"/>
    </row>
    <row r="104" spans="3:8">
      <c r="C104" s="17"/>
      <c r="D104" s="18"/>
      <c r="E104" s="19"/>
      <c r="F104" s="19"/>
      <c r="G104" s="19"/>
      <c r="H104" s="20"/>
    </row>
    <row r="105" spans="3:8">
      <c r="C105" s="17"/>
      <c r="D105" s="18"/>
      <c r="E105" s="19"/>
      <c r="F105" s="19"/>
      <c r="G105" s="19"/>
      <c r="H105" s="20"/>
    </row>
    <row r="106" spans="3:8">
      <c r="C106" s="17"/>
      <c r="D106" s="18"/>
      <c r="E106" s="19"/>
      <c r="F106" s="19"/>
      <c r="G106" s="19"/>
      <c r="H106" s="20"/>
    </row>
    <row r="107" spans="3:8">
      <c r="C107" s="17"/>
      <c r="D107" s="18"/>
      <c r="E107" s="19"/>
      <c r="F107" s="19"/>
      <c r="G107" s="19"/>
      <c r="H107" s="20"/>
    </row>
    <row r="108" spans="3:8">
      <c r="C108" s="17"/>
      <c r="D108" s="18"/>
      <c r="E108" s="19"/>
      <c r="F108" s="19"/>
      <c r="G108" s="19"/>
      <c r="H108" s="20"/>
    </row>
    <row r="109" spans="3:8">
      <c r="C109" s="17"/>
      <c r="D109" s="18"/>
      <c r="E109" s="19"/>
      <c r="F109" s="19"/>
      <c r="G109" s="19"/>
      <c r="H109" s="20"/>
    </row>
    <row r="110" spans="3:8">
      <c r="C110" s="17"/>
      <c r="D110" s="18"/>
      <c r="E110" s="19"/>
      <c r="F110" s="19"/>
      <c r="G110" s="19"/>
      <c r="H110" s="20"/>
    </row>
    <row r="111" spans="3:8">
      <c r="C111" s="17"/>
      <c r="D111" s="18"/>
      <c r="E111" s="19"/>
      <c r="F111" s="19"/>
      <c r="G111" s="19"/>
      <c r="H111" s="20"/>
    </row>
    <row r="112" spans="3:8">
      <c r="C112" s="17"/>
      <c r="D112" s="18"/>
      <c r="E112" s="19"/>
      <c r="F112" s="19"/>
      <c r="G112" s="19"/>
      <c r="H112" s="20"/>
    </row>
    <row r="113" spans="3:8">
      <c r="C113" s="17"/>
      <c r="D113" s="18"/>
      <c r="E113" s="19"/>
      <c r="F113" s="19"/>
      <c r="G113" s="19"/>
      <c r="H113" s="20"/>
    </row>
    <row r="114" spans="3:8">
      <c r="C114" s="17"/>
      <c r="D114" s="18"/>
      <c r="E114" s="19"/>
      <c r="F114" s="19"/>
      <c r="G114" s="19"/>
      <c r="H114" s="20"/>
    </row>
    <row r="115" spans="3:8">
      <c r="C115" s="17"/>
      <c r="D115" s="18"/>
      <c r="E115" s="19"/>
      <c r="F115" s="19"/>
      <c r="G115" s="19"/>
      <c r="H115" s="20"/>
    </row>
    <row r="116" spans="3:8">
      <c r="C116" s="17"/>
      <c r="D116" s="18"/>
      <c r="E116" s="19"/>
      <c r="F116" s="19"/>
      <c r="G116" s="19"/>
      <c r="H116" s="20"/>
    </row>
    <row r="117" spans="3:8">
      <c r="C117" s="17"/>
      <c r="D117" s="18"/>
      <c r="E117" s="19"/>
      <c r="F117" s="19"/>
      <c r="G117" s="19"/>
      <c r="H117" s="20"/>
    </row>
    <row r="118" spans="3:8">
      <c r="C118" s="17"/>
      <c r="D118" s="18"/>
      <c r="E118" s="19"/>
      <c r="F118" s="19"/>
      <c r="G118" s="19"/>
      <c r="H118" s="20"/>
    </row>
    <row r="119" spans="3:8">
      <c r="C119" s="17"/>
      <c r="D119" s="18"/>
      <c r="E119" s="19"/>
      <c r="F119" s="19"/>
      <c r="G119" s="19"/>
      <c r="H119" s="20"/>
    </row>
    <row r="120" spans="3:8">
      <c r="C120" s="17"/>
      <c r="D120" s="18"/>
      <c r="E120" s="19"/>
      <c r="F120" s="19"/>
      <c r="G120" s="19"/>
      <c r="H120" s="20"/>
    </row>
    <row r="121" spans="3:8">
      <c r="C121" s="17"/>
      <c r="D121" s="18"/>
      <c r="E121" s="19"/>
      <c r="F121" s="19"/>
      <c r="G121" s="19"/>
      <c r="H121" s="20"/>
    </row>
    <row r="122" spans="3:8">
      <c r="C122" s="17"/>
      <c r="D122" s="18"/>
      <c r="E122" s="19"/>
      <c r="F122" s="19"/>
      <c r="G122" s="19"/>
      <c r="H122" s="20"/>
    </row>
    <row r="123" spans="3:8">
      <c r="C123" s="17"/>
      <c r="D123" s="18"/>
      <c r="E123" s="19"/>
      <c r="F123" s="19"/>
      <c r="G123" s="19"/>
      <c r="H123" s="20"/>
    </row>
    <row r="124" spans="3:8">
      <c r="C124" s="17"/>
      <c r="D124" s="18"/>
      <c r="E124" s="19"/>
      <c r="F124" s="19"/>
      <c r="G124" s="19"/>
      <c r="H124" s="20"/>
    </row>
    <row r="125" spans="3:8">
      <c r="C125" s="17"/>
      <c r="D125" s="18"/>
      <c r="E125" s="19"/>
      <c r="F125" s="19"/>
      <c r="G125" s="19"/>
      <c r="H125" s="20"/>
    </row>
    <row r="126" spans="3:8">
      <c r="C126" s="17"/>
      <c r="D126" s="18"/>
      <c r="E126" s="19"/>
      <c r="F126" s="19"/>
      <c r="G126" s="19"/>
      <c r="H126" s="20"/>
    </row>
    <row r="127" spans="3:8">
      <c r="C127" s="17"/>
      <c r="D127" s="18"/>
      <c r="E127" s="19"/>
      <c r="F127" s="19"/>
      <c r="G127" s="19"/>
      <c r="H127" s="20"/>
    </row>
    <row r="128" spans="3:8">
      <c r="C128" s="17"/>
      <c r="D128" s="18"/>
      <c r="E128" s="19"/>
      <c r="F128" s="19"/>
      <c r="G128" s="19"/>
      <c r="H128" s="20"/>
    </row>
    <row r="129" spans="3:8">
      <c r="C129" s="17"/>
      <c r="D129" s="18"/>
      <c r="E129" s="19"/>
      <c r="F129" s="19"/>
      <c r="G129" s="19"/>
      <c r="H129" s="20"/>
    </row>
    <row r="130" spans="3:8">
      <c r="C130" s="17"/>
      <c r="D130" s="18"/>
      <c r="E130" s="19"/>
      <c r="F130" s="19"/>
      <c r="G130" s="19"/>
      <c r="H130" s="20"/>
    </row>
    <row r="131" spans="3:8">
      <c r="C131" s="17"/>
      <c r="D131" s="18"/>
      <c r="E131" s="19"/>
      <c r="F131" s="19"/>
      <c r="G131" s="19"/>
      <c r="H131" s="20"/>
    </row>
    <row r="132" spans="3:8">
      <c r="C132" s="17"/>
      <c r="D132" s="18"/>
      <c r="E132" s="19"/>
      <c r="F132" s="19"/>
      <c r="G132" s="19"/>
      <c r="H132" s="20"/>
    </row>
    <row r="133" spans="3:8">
      <c r="C133" s="17"/>
      <c r="D133" s="18"/>
      <c r="E133" s="19"/>
      <c r="F133" s="19"/>
      <c r="G133" s="19"/>
      <c r="H133" s="20"/>
    </row>
    <row r="134" spans="3:8">
      <c r="C134" s="17"/>
      <c r="D134" s="18"/>
      <c r="E134" s="19"/>
      <c r="F134" s="19"/>
      <c r="G134" s="19"/>
      <c r="H134" s="20"/>
    </row>
    <row r="135" spans="3:8">
      <c r="C135" s="17"/>
      <c r="D135" s="18"/>
      <c r="E135" s="19"/>
      <c r="F135" s="19"/>
      <c r="G135" s="19"/>
      <c r="H135" s="20"/>
    </row>
    <row r="136" spans="3:8">
      <c r="C136" s="17"/>
      <c r="D136" s="18"/>
      <c r="E136" s="19"/>
      <c r="F136" s="19"/>
      <c r="G136" s="19"/>
      <c r="H136" s="20"/>
    </row>
    <row r="137" spans="3:8">
      <c r="C137" s="17"/>
      <c r="D137" s="18"/>
      <c r="E137" s="19"/>
      <c r="F137" s="19"/>
      <c r="G137" s="19"/>
      <c r="H137" s="20"/>
    </row>
    <row r="138" spans="3:8">
      <c r="C138" s="17"/>
      <c r="D138" s="18"/>
      <c r="E138" s="19"/>
      <c r="F138" s="19"/>
      <c r="G138" s="19"/>
      <c r="H138" s="20"/>
    </row>
    <row r="139" spans="3:8">
      <c r="C139" s="17"/>
      <c r="D139" s="18"/>
      <c r="E139" s="19"/>
      <c r="F139" s="19"/>
      <c r="G139" s="19"/>
      <c r="H139" s="20"/>
    </row>
    <row r="140" spans="3:8">
      <c r="C140" s="17"/>
      <c r="D140" s="18"/>
      <c r="E140" s="19"/>
      <c r="F140" s="19"/>
      <c r="G140" s="19"/>
      <c r="H140" s="20"/>
    </row>
    <row r="141" spans="3:8">
      <c r="C141" s="17"/>
      <c r="D141" s="18"/>
      <c r="E141" s="19"/>
      <c r="F141" s="19"/>
      <c r="G141" s="19"/>
      <c r="H141" s="20"/>
    </row>
    <row r="142" spans="3:8">
      <c r="C142" s="17"/>
      <c r="D142" s="18"/>
      <c r="E142" s="19"/>
      <c r="F142" s="19"/>
      <c r="G142" s="19"/>
      <c r="H142" s="20"/>
    </row>
    <row r="143" spans="3:8">
      <c r="C143" s="17"/>
      <c r="D143" s="18"/>
      <c r="E143" s="19"/>
      <c r="F143" s="19"/>
      <c r="G143" s="19"/>
      <c r="H143" s="20"/>
    </row>
    <row r="144" spans="3:8">
      <c r="C144" s="17"/>
      <c r="D144" s="18"/>
      <c r="E144" s="19"/>
      <c r="F144" s="19"/>
      <c r="G144" s="19"/>
      <c r="H144" s="20"/>
    </row>
    <row r="145" spans="3:8">
      <c r="C145" s="17"/>
      <c r="D145" s="18"/>
      <c r="E145" s="19"/>
      <c r="F145" s="19"/>
      <c r="G145" s="19"/>
      <c r="H145" s="20"/>
    </row>
    <row r="146" spans="3:8">
      <c r="C146" s="17"/>
      <c r="D146" s="18"/>
      <c r="E146" s="19"/>
      <c r="F146" s="19"/>
      <c r="G146" s="19"/>
      <c r="H146" s="20"/>
    </row>
    <row r="147" spans="3:8">
      <c r="C147" s="17"/>
      <c r="D147" s="18"/>
      <c r="E147" s="19"/>
      <c r="F147" s="19"/>
      <c r="G147" s="19"/>
      <c r="H147" s="20"/>
    </row>
    <row r="148" spans="3:8">
      <c r="C148" s="17"/>
      <c r="D148" s="18"/>
      <c r="E148" s="19"/>
      <c r="F148" s="19"/>
      <c r="G148" s="19"/>
      <c r="H148" s="20"/>
    </row>
    <row r="149" spans="3:8">
      <c r="C149" s="17"/>
      <c r="D149" s="18"/>
      <c r="E149" s="19"/>
      <c r="F149" s="19"/>
      <c r="G149" s="19"/>
      <c r="H149" s="20"/>
    </row>
    <row r="150" spans="3:8">
      <c r="C150" s="17"/>
      <c r="D150" s="18"/>
      <c r="E150" s="19"/>
      <c r="F150" s="19"/>
      <c r="G150" s="19"/>
      <c r="H150" s="20"/>
    </row>
    <row r="151" spans="3:8">
      <c r="C151" s="17"/>
      <c r="D151" s="18"/>
      <c r="E151" s="19"/>
      <c r="F151" s="19"/>
      <c r="G151" s="19"/>
      <c r="H151" s="20"/>
    </row>
    <row r="152" spans="3:8">
      <c r="C152" s="17"/>
      <c r="D152" s="18"/>
      <c r="E152" s="19"/>
      <c r="F152" s="19"/>
      <c r="G152" s="19"/>
      <c r="H152" s="20"/>
    </row>
    <row r="153" spans="3:8">
      <c r="C153" s="17"/>
      <c r="D153" s="18"/>
      <c r="E153" s="19"/>
      <c r="F153" s="19"/>
      <c r="G153" s="19"/>
      <c r="H153" s="20"/>
    </row>
    <row r="154" spans="3:8">
      <c r="C154" s="17"/>
      <c r="D154" s="18"/>
      <c r="E154" s="19"/>
      <c r="F154" s="19"/>
      <c r="G154" s="19"/>
      <c r="H154" s="20"/>
    </row>
    <row r="155" spans="3:8">
      <c r="C155" s="17"/>
      <c r="D155" s="18"/>
      <c r="E155" s="19"/>
      <c r="F155" s="19"/>
      <c r="G155" s="19"/>
      <c r="H155" s="20"/>
    </row>
    <row r="156" spans="3:8">
      <c r="C156" s="17"/>
      <c r="D156" s="18"/>
      <c r="E156" s="19"/>
      <c r="F156" s="19"/>
      <c r="G156" s="19"/>
      <c r="H156" s="20"/>
    </row>
    <row r="157" spans="3:8">
      <c r="C157" s="17"/>
      <c r="D157" s="18"/>
      <c r="E157" s="19"/>
      <c r="F157" s="19"/>
      <c r="G157" s="19"/>
      <c r="H157" s="20"/>
    </row>
    <row r="158" spans="3:8">
      <c r="C158" s="17"/>
      <c r="D158" s="18"/>
      <c r="E158" s="19"/>
      <c r="F158" s="19"/>
      <c r="G158" s="19"/>
      <c r="H158" s="20"/>
    </row>
    <row r="159" spans="3:8">
      <c r="C159" s="17"/>
      <c r="D159" s="18"/>
      <c r="E159" s="19"/>
      <c r="F159" s="19"/>
      <c r="G159" s="19"/>
      <c r="H159" s="20"/>
    </row>
    <row r="160" spans="3:8">
      <c r="C160" s="17"/>
      <c r="D160" s="18"/>
      <c r="E160" s="19"/>
      <c r="F160" s="19"/>
      <c r="G160" s="19"/>
      <c r="H160" s="20"/>
    </row>
    <row r="161" spans="3:8">
      <c r="C161" s="17"/>
      <c r="D161" s="18"/>
      <c r="E161" s="19"/>
      <c r="F161" s="19"/>
      <c r="G161" s="19"/>
      <c r="H161" s="20"/>
    </row>
    <row r="162" spans="3:8">
      <c r="C162" s="17"/>
      <c r="D162" s="18"/>
      <c r="E162" s="19"/>
      <c r="F162" s="19"/>
      <c r="G162" s="19"/>
      <c r="H162" s="20"/>
    </row>
    <row r="163" spans="3:8">
      <c r="C163" s="17"/>
      <c r="D163" s="18"/>
      <c r="E163" s="19"/>
      <c r="F163" s="19"/>
      <c r="G163" s="19"/>
      <c r="H163" s="20"/>
    </row>
    <row r="164" spans="3:8">
      <c r="C164" s="17"/>
      <c r="D164" s="18"/>
      <c r="E164" s="19"/>
      <c r="F164" s="19"/>
      <c r="G164" s="19"/>
      <c r="H164" s="20"/>
    </row>
    <row r="165" spans="3:8">
      <c r="C165" s="17"/>
      <c r="D165" s="18"/>
      <c r="E165" s="19"/>
      <c r="F165" s="19"/>
      <c r="G165" s="19"/>
      <c r="H165" s="20"/>
    </row>
    <row r="166" spans="3:8">
      <c r="C166" s="17"/>
      <c r="D166" s="18"/>
      <c r="E166" s="19"/>
      <c r="F166" s="19"/>
      <c r="G166" s="19"/>
      <c r="H166" s="20"/>
    </row>
    <row r="167" spans="3:8">
      <c r="C167" s="17"/>
      <c r="D167" s="18"/>
      <c r="E167" s="19"/>
      <c r="F167" s="19"/>
      <c r="G167" s="19"/>
      <c r="H167" s="20"/>
    </row>
    <row r="168" spans="3:8">
      <c r="C168" s="17"/>
      <c r="D168" s="18"/>
      <c r="E168" s="19"/>
      <c r="F168" s="19"/>
      <c r="G168" s="19"/>
      <c r="H168" s="20"/>
    </row>
    <row r="169" spans="3:8">
      <c r="C169" s="17"/>
      <c r="D169" s="18"/>
      <c r="E169" s="19"/>
      <c r="F169" s="19"/>
      <c r="G169" s="19"/>
      <c r="H169" s="20"/>
    </row>
    <row r="170" spans="3:8">
      <c r="C170" s="17"/>
      <c r="D170" s="18"/>
      <c r="E170" s="19"/>
      <c r="F170" s="19"/>
      <c r="G170" s="19"/>
      <c r="H170" s="20"/>
    </row>
    <row r="171" spans="3:8">
      <c r="C171" s="17"/>
      <c r="D171" s="18"/>
      <c r="E171" s="19"/>
      <c r="F171" s="19"/>
      <c r="G171" s="19"/>
      <c r="H171" s="20"/>
    </row>
    <row r="172" spans="3:8">
      <c r="C172" s="17"/>
      <c r="D172" s="18"/>
      <c r="E172" s="19"/>
      <c r="F172" s="19"/>
      <c r="G172" s="19"/>
      <c r="H172" s="20"/>
    </row>
    <row r="173" spans="3:8">
      <c r="C173" s="17"/>
      <c r="D173" s="18"/>
      <c r="E173" s="19"/>
      <c r="F173" s="19"/>
      <c r="G173" s="19"/>
      <c r="H173" s="20"/>
    </row>
    <row r="174" spans="3:8">
      <c r="C174" s="17"/>
      <c r="D174" s="18"/>
      <c r="E174" s="19"/>
      <c r="F174" s="19"/>
      <c r="G174" s="19"/>
      <c r="H174" s="20"/>
    </row>
    <row r="175" spans="3:8">
      <c r="C175" s="17"/>
      <c r="D175" s="18"/>
      <c r="E175" s="19"/>
      <c r="F175" s="19"/>
      <c r="G175" s="19"/>
      <c r="H175" s="20"/>
    </row>
    <row r="176" spans="3:8">
      <c r="C176" s="17"/>
      <c r="D176" s="18"/>
      <c r="E176" s="19"/>
      <c r="F176" s="19"/>
      <c r="G176" s="19"/>
      <c r="H176" s="20"/>
    </row>
    <row r="177" spans="3:8">
      <c r="C177" s="17"/>
      <c r="D177" s="18"/>
      <c r="E177" s="19"/>
      <c r="F177" s="19"/>
      <c r="G177" s="19"/>
      <c r="H177" s="20"/>
    </row>
    <row r="178" spans="3:8">
      <c r="C178" s="17"/>
      <c r="D178" s="18"/>
      <c r="E178" s="19"/>
      <c r="F178" s="19"/>
      <c r="G178" s="19"/>
      <c r="H178" s="20"/>
    </row>
    <row r="179" spans="3:8">
      <c r="C179" s="17"/>
      <c r="D179" s="18"/>
      <c r="E179" s="19"/>
      <c r="F179" s="19"/>
      <c r="G179" s="19"/>
      <c r="H179" s="20"/>
    </row>
    <row r="180" spans="3:8">
      <c r="C180" s="17"/>
      <c r="D180" s="18"/>
      <c r="E180" s="19"/>
      <c r="F180" s="19"/>
      <c r="G180" s="19"/>
      <c r="H180" s="20"/>
    </row>
    <row r="181" spans="3:8">
      <c r="C181" s="17"/>
      <c r="D181" s="18"/>
      <c r="E181" s="19"/>
      <c r="F181" s="19"/>
      <c r="G181" s="19"/>
      <c r="H181" s="20"/>
    </row>
    <row r="182" spans="3:8">
      <c r="C182" s="17"/>
      <c r="D182" s="18"/>
      <c r="E182" s="19"/>
      <c r="F182" s="19"/>
      <c r="G182" s="19"/>
      <c r="H182" s="20"/>
    </row>
    <row r="183" spans="3:8">
      <c r="C183" s="17"/>
      <c r="D183" s="18"/>
      <c r="E183" s="19"/>
      <c r="F183" s="19"/>
      <c r="G183" s="19"/>
      <c r="H183" s="20"/>
    </row>
    <row r="184" spans="3:8">
      <c r="C184" s="17"/>
      <c r="D184" s="18"/>
      <c r="E184" s="19"/>
      <c r="F184" s="19"/>
      <c r="G184" s="19"/>
      <c r="H184" s="20"/>
    </row>
    <row r="185" spans="3:8">
      <c r="C185" s="17"/>
      <c r="D185" s="18"/>
      <c r="E185" s="19"/>
      <c r="F185" s="19"/>
      <c r="G185" s="19"/>
      <c r="H185" s="20"/>
    </row>
    <row r="186" spans="3:8">
      <c r="C186" s="17"/>
      <c r="D186" s="18"/>
      <c r="E186" s="19"/>
      <c r="F186" s="19"/>
      <c r="G186" s="19"/>
      <c r="H186" s="20"/>
    </row>
    <row r="187" spans="3:8">
      <c r="C187" s="17"/>
      <c r="D187" s="18"/>
      <c r="E187" s="19"/>
      <c r="F187" s="19"/>
      <c r="G187" s="19"/>
      <c r="H187" s="20"/>
    </row>
    <row r="188" spans="3:8">
      <c r="C188" s="17"/>
      <c r="D188" s="18"/>
      <c r="E188" s="19"/>
      <c r="F188" s="19"/>
      <c r="G188" s="19"/>
      <c r="H188" s="20"/>
    </row>
    <row r="189" spans="3:8">
      <c r="C189" s="17"/>
      <c r="D189" s="18"/>
      <c r="E189" s="19"/>
      <c r="F189" s="19"/>
      <c r="G189" s="19"/>
      <c r="H189" s="20"/>
    </row>
    <row r="190" spans="3:8">
      <c r="C190" s="17"/>
      <c r="D190" s="18"/>
      <c r="E190" s="19"/>
      <c r="F190" s="19"/>
      <c r="G190" s="19"/>
      <c r="H190" s="20"/>
    </row>
    <row r="191" spans="3:8">
      <c r="C191" s="17"/>
      <c r="D191" s="18"/>
      <c r="E191" s="19"/>
      <c r="F191" s="19"/>
      <c r="G191" s="19"/>
      <c r="H191" s="20"/>
    </row>
    <row r="192" spans="3:8">
      <c r="C192" s="17"/>
      <c r="D192" s="18"/>
      <c r="E192" s="19"/>
      <c r="F192" s="19"/>
      <c r="G192" s="19"/>
      <c r="H192" s="20"/>
    </row>
    <row r="193" spans="3:8">
      <c r="C193" s="17"/>
      <c r="D193" s="18"/>
      <c r="E193" s="19"/>
      <c r="F193" s="19"/>
      <c r="G193" s="19"/>
      <c r="H193" s="20"/>
    </row>
    <row r="194" spans="3:8">
      <c r="C194" s="17"/>
      <c r="D194" s="18"/>
      <c r="E194" s="19"/>
      <c r="F194" s="19"/>
      <c r="G194" s="19"/>
      <c r="H194" s="20"/>
    </row>
    <row r="195" spans="3:8">
      <c r="C195" s="17"/>
      <c r="D195" s="18"/>
      <c r="E195" s="19"/>
      <c r="F195" s="19"/>
      <c r="G195" s="19"/>
      <c r="H195" s="20"/>
    </row>
    <row r="196" spans="3:8">
      <c r="C196" s="17"/>
      <c r="D196" s="18"/>
      <c r="E196" s="19"/>
      <c r="F196" s="19"/>
      <c r="G196" s="19"/>
      <c r="H196" s="20"/>
    </row>
    <row r="197" spans="3:8">
      <c r="C197" s="17"/>
      <c r="D197" s="18"/>
      <c r="E197" s="19"/>
      <c r="F197" s="19"/>
      <c r="G197" s="19"/>
      <c r="H197" s="20"/>
    </row>
    <row r="198" spans="3:8">
      <c r="C198" s="17"/>
      <c r="D198" s="18"/>
      <c r="E198" s="19"/>
      <c r="F198" s="19"/>
      <c r="G198" s="19"/>
      <c r="H198" s="20"/>
    </row>
    <row r="199" spans="3:8">
      <c r="C199" s="17"/>
      <c r="D199" s="18"/>
      <c r="E199" s="19"/>
      <c r="F199" s="19"/>
      <c r="G199" s="19"/>
      <c r="H199" s="20"/>
    </row>
    <row r="200" spans="3:8">
      <c r="C200" s="24"/>
      <c r="D200" s="25"/>
      <c r="E200" s="26"/>
      <c r="F200" s="26"/>
      <c r="G200" s="26"/>
      <c r="H200" s="27"/>
    </row>
  </sheetData>
  <conditionalFormatting sqref="C5:H200">
    <cfRule type="containsBlanks" dxfId="0" priority="1">
      <formula>LEN(TRIM(C5))=0</formula>
    </cfRule>
  </conditionalFormatting>
  <pageMargins left="0.7" right="0.7" top="0.75" bottom="0.75" header="0.3" footer="0.3"/>
  <customProperties>
    <customPr name="_pios_id" r:id="rId1"/>
  </customPropertie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12"/>
  <sheetViews>
    <sheetView showGridLines="0" tabSelected="1" workbookViewId="0">
      <selection activeCell="B11" sqref="B11:I11"/>
    </sheetView>
  </sheetViews>
  <sheetFormatPr defaultColWidth="9" defaultRowHeight="15"/>
  <cols>
    <col min="1" max="1" width="1.5703125" customWidth="1"/>
    <col min="2" max="25" width="5.85546875" customWidth="1"/>
  </cols>
  <sheetData>
    <row r="3" spans="2:25" hidden="1"/>
    <row r="4" spans="2:25" hidden="1"/>
    <row r="6" spans="2:25" ht="39.75" customHeight="1">
      <c r="B6" s="161" t="s">
        <v>97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3"/>
    </row>
    <row r="7" spans="2:25" ht="39.75" customHeight="1">
      <c r="B7" s="164" t="s">
        <v>98</v>
      </c>
      <c r="C7" s="165"/>
      <c r="D7" s="165"/>
      <c r="E7" s="165"/>
      <c r="F7" s="165"/>
      <c r="G7" s="165"/>
      <c r="H7" s="165"/>
      <c r="I7" s="166"/>
      <c r="J7" s="164" t="s">
        <v>99</v>
      </c>
      <c r="K7" s="165"/>
      <c r="L7" s="165"/>
      <c r="M7" s="165"/>
      <c r="N7" s="165"/>
      <c r="O7" s="165"/>
      <c r="P7" s="165"/>
      <c r="Q7" s="166"/>
      <c r="R7" s="164" t="s">
        <v>100</v>
      </c>
      <c r="S7" s="165"/>
      <c r="T7" s="165"/>
      <c r="U7" s="165"/>
      <c r="V7" s="165"/>
      <c r="W7" s="165"/>
      <c r="X7" s="165"/>
      <c r="Y7" s="166"/>
    </row>
    <row r="8" spans="2:25" ht="39.75" customHeight="1">
      <c r="B8" s="167" t="s">
        <v>101</v>
      </c>
      <c r="C8" s="168"/>
      <c r="D8" s="168"/>
      <c r="E8" s="168"/>
      <c r="F8" s="168"/>
      <c r="G8" s="168"/>
      <c r="H8" s="168"/>
      <c r="I8" s="169"/>
      <c r="J8" s="167" t="s">
        <v>95</v>
      </c>
      <c r="K8" s="168"/>
      <c r="L8" s="168"/>
      <c r="M8" s="168"/>
      <c r="N8" s="168"/>
      <c r="O8" s="168"/>
      <c r="P8" s="168"/>
      <c r="Q8" s="169"/>
      <c r="R8" s="170" t="s">
        <v>102</v>
      </c>
      <c r="S8" s="168"/>
      <c r="T8" s="168"/>
      <c r="U8" s="168"/>
      <c r="V8" s="168"/>
      <c r="W8" s="168"/>
      <c r="X8" s="168"/>
      <c r="Y8" s="169"/>
    </row>
    <row r="9" spans="2:25" ht="39.75" customHeight="1">
      <c r="B9" s="171" t="s">
        <v>103</v>
      </c>
      <c r="C9" s="172"/>
      <c r="D9" s="172"/>
      <c r="E9" s="172"/>
      <c r="F9" s="172"/>
      <c r="G9" s="172"/>
      <c r="H9" s="172"/>
      <c r="I9" s="173"/>
      <c r="J9" s="171" t="s">
        <v>104</v>
      </c>
      <c r="K9" s="172"/>
      <c r="L9" s="172"/>
      <c r="M9" s="172"/>
      <c r="N9" s="172"/>
      <c r="O9" s="172"/>
      <c r="P9" s="172"/>
      <c r="Q9" s="173"/>
      <c r="R9" s="174" t="s">
        <v>105</v>
      </c>
      <c r="S9" s="172"/>
      <c r="T9" s="172"/>
      <c r="U9" s="172"/>
      <c r="V9" s="172"/>
      <c r="W9" s="172"/>
      <c r="X9" s="172"/>
      <c r="Y9" s="173"/>
    </row>
    <row r="10" spans="2:25" ht="39.75" customHeight="1">
      <c r="B10" s="171" t="s">
        <v>106</v>
      </c>
      <c r="C10" s="172"/>
      <c r="D10" s="172"/>
      <c r="E10" s="172"/>
      <c r="F10" s="172"/>
      <c r="G10" s="172"/>
      <c r="H10" s="172"/>
      <c r="I10" s="173"/>
      <c r="J10" s="171" t="s">
        <v>107</v>
      </c>
      <c r="K10" s="172"/>
      <c r="L10" s="172"/>
      <c r="M10" s="172"/>
      <c r="N10" s="172"/>
      <c r="O10" s="172"/>
      <c r="P10" s="172"/>
      <c r="Q10" s="173"/>
      <c r="R10" s="174"/>
      <c r="S10" s="172"/>
      <c r="T10" s="172"/>
      <c r="U10" s="172"/>
      <c r="V10" s="172"/>
      <c r="W10" s="172"/>
      <c r="X10" s="172"/>
      <c r="Y10" s="173"/>
    </row>
    <row r="11" spans="2:25" ht="39.75" customHeight="1">
      <c r="B11" s="175"/>
      <c r="C11" s="176"/>
      <c r="D11" s="176"/>
      <c r="E11" s="176"/>
      <c r="F11" s="176"/>
      <c r="G11" s="176"/>
      <c r="H11" s="176"/>
      <c r="I11" s="177"/>
      <c r="J11" s="175"/>
      <c r="K11" s="176"/>
      <c r="L11" s="176"/>
      <c r="M11" s="176"/>
      <c r="N11" s="176"/>
      <c r="O11" s="176"/>
      <c r="P11" s="176"/>
      <c r="Q11" s="177"/>
      <c r="R11" s="178"/>
      <c r="S11" s="176"/>
      <c r="T11" s="176"/>
      <c r="U11" s="176"/>
      <c r="V11" s="176"/>
      <c r="W11" s="176"/>
      <c r="X11" s="176"/>
      <c r="Y11" s="177"/>
    </row>
    <row r="12" spans="2:25" ht="39.75" customHeight="1">
      <c r="B12" s="179"/>
      <c r="C12" s="180"/>
      <c r="D12" s="180"/>
      <c r="E12" s="180"/>
      <c r="F12" s="180"/>
      <c r="G12" s="180"/>
      <c r="H12" s="180"/>
      <c r="I12" s="181"/>
      <c r="J12" s="179"/>
      <c r="K12" s="180"/>
      <c r="L12" s="180"/>
      <c r="M12" s="180"/>
      <c r="N12" s="180"/>
      <c r="O12" s="180"/>
      <c r="P12" s="180"/>
      <c r="Q12" s="181"/>
      <c r="R12" s="182"/>
      <c r="S12" s="180"/>
      <c r="T12" s="180"/>
      <c r="U12" s="180"/>
      <c r="V12" s="180"/>
      <c r="W12" s="180"/>
      <c r="X12" s="180"/>
      <c r="Y12" s="181"/>
    </row>
  </sheetData>
  <mergeCells count="19">
    <mergeCell ref="B11:I11"/>
    <mergeCell ref="J11:Q11"/>
    <mergeCell ref="R11:Y11"/>
    <mergeCell ref="B12:I12"/>
    <mergeCell ref="J12:Q12"/>
    <mergeCell ref="R12:Y12"/>
    <mergeCell ref="B9:I9"/>
    <mergeCell ref="J9:Q9"/>
    <mergeCell ref="R9:Y9"/>
    <mergeCell ref="B10:I10"/>
    <mergeCell ref="J10:Q10"/>
    <mergeCell ref="R10:Y10"/>
    <mergeCell ref="B6:Y6"/>
    <mergeCell ref="B7:I7"/>
    <mergeCell ref="J7:Q7"/>
    <mergeCell ref="R7:Y7"/>
    <mergeCell ref="B8:I8"/>
    <mergeCell ref="J8:Q8"/>
    <mergeCell ref="R8:Y8"/>
  </mergeCells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 otherUserPermission="visible"/>
  <rangeList sheetStid="1" master="" otherUserPermission="visible"/>
  <rangeList sheetStid="2" master="" otherUserPermission="visible"/>
  <rangeList sheetStid="12" master="" otherUserPermission="visible"/>
  <rangeList sheetStid="15" master="" otherUserPermission="visible"/>
  <rangeList sheetStid="10" master="" otherUserPermission="visible"/>
  <rangeList sheetStid="13" master="" otherUserPermission="visible"/>
  <rangeList sheetStid="14" master="" otherUserPermission="visible"/>
  <rangeList sheetStid="6" master="" otherUserPermission="visible"/>
  <rangeList sheetStid="1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Introduction </vt:lpstr>
      <vt:lpstr>Working Pattern </vt:lpstr>
      <vt:lpstr>Sales Analysis</vt:lpstr>
      <vt:lpstr>Channel wise trend </vt:lpstr>
      <vt:lpstr>Focus Product Plan vs Actual</vt:lpstr>
      <vt:lpstr>Focus Product Sales </vt:lpstr>
      <vt:lpstr>Closed system sales</vt:lpstr>
      <vt:lpstr>Primary Plan for Month </vt:lpstr>
      <vt:lpstr>Qualitative Feedback </vt:lpstr>
      <vt:lpstr>Tour plan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Shashank Krishan - OPI/CORP/AMD</dc:creator>
  <cp:lastModifiedBy>Abhishek</cp:lastModifiedBy>
  <dcterms:created xsi:type="dcterms:W3CDTF">2021-02-02T05:41:00Z</dcterms:created>
  <dcterms:modified xsi:type="dcterms:W3CDTF">2025-05-05T06:21:19Z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7C3FE2C9DDFE40E781D255AC75476919_13</vt:lpwstr>
  </property>
  <property fmtid="{D5CDD505-2E9C-101B-9397-08002B2CF9AE}" pid="3" name="KSOProductBuildVer">
    <vt:lpwstr>1033-12.2.0.20795</vt:lpwstr>
  </property>
</Properties>
</file>